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pivotCache/pivotCacheDefinition3.xml" ContentType="application/vnd.openxmlformats-officedocument.spreadsheetml.pivotCacheDefinition+xml"/>
  <Override PartName="/xl/pivotCache/pivotCacheRecords3.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tables/table2.xml" ContentType="application/vnd.openxmlformats-officedocument.spreadsheetml.table+xml"/>
  <Override PartName="/xl/comments1.xml" ContentType="application/vnd.openxmlformats-officedocument.spreadsheetml.comments+xml"/>
  <Override PartName="/xl/tables/table3.xml" ContentType="application/vnd.openxmlformats-officedocument.spreadsheetml.table+xml"/>
  <Override PartName="/xl/comments2.xml" ContentType="application/vnd.openxmlformats-officedocument.spreadsheetml.comments+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comments3.xml" ContentType="application/vnd.openxmlformats-officedocument.spreadsheetml.comments+xml"/>
  <Override PartName="/xl/tables/table7.xml" ContentType="application/vnd.openxmlformats-officedocument.spreadsheetml.table+xml"/>
  <Override PartName="/xl/pivotTables/pivotTable4.xml" ContentType="application/vnd.openxmlformats-officedocument.spreadsheetml.pivot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comments4.xml" ContentType="application/vnd.openxmlformats-officedocument.spreadsheetml.comments+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827"/>
  <workbookPr/>
  <mc:AlternateContent xmlns:mc="http://schemas.openxmlformats.org/markup-compatibility/2006">
    <mc:Choice Requires="x15">
      <x15ac:absPath xmlns:x15ac="http://schemas.microsoft.com/office/spreadsheetml/2010/11/ac" url="I:\.shortcut-targets-by-id\1KJB_PDKoSy5NQAX-W5zgcGqck7cNZbF5\0-SGIC\ANECA\SISCAL\11 - INNOVA 2024-2025\"/>
    </mc:Choice>
  </mc:AlternateContent>
  <xr:revisionPtr revIDLastSave="0" documentId="13_ncr:1_{61F0FA31-A48C-4C69-B5D0-3326845B907E}" xr6:coauthVersionLast="47" xr6:coauthVersionMax="47" xr10:uidLastSave="{00000000-0000-0000-0000-000000000000}"/>
  <bookViews>
    <workbookView xWindow="-23148" yWindow="-108" windowWidth="23256" windowHeight="12456" tabRatio="859" firstSheet="7" activeTab="7" xr2:uid="{00000000-000D-0000-FFFF-FFFF00000000}"/>
  </bookViews>
  <sheets>
    <sheet name="INSTRUCCIONES" sheetId="14" r:id="rId1"/>
    <sheet name="FICHA" sheetId="21" r:id="rId2"/>
    <sheet name="GEA" sheetId="6" r:id="rId3"/>
    <sheet name="INFORMES" sheetId="23" r:id="rId4"/>
    <sheet name="GRUPO_INTERES" sheetId="18" r:id="rId5"/>
    <sheet name="REQUISITOS" sheetId="19" r:id="rId6"/>
    <sheet name="SISCAL (criterios)" sheetId="10" r:id="rId7"/>
    <sheet name="SISCAL (directrices)" sheetId="12" r:id="rId8"/>
    <sheet name="CARGOS" sheetId="16" r:id="rId9"/>
    <sheet name="RESPONSABILIDADES" sheetId="15" r:id="rId10"/>
    <sheet name="Hoja1" sheetId="20" r:id="rId11"/>
    <sheet name="DOCUMENTOS" sheetId="1" r:id="rId12"/>
    <sheet name="SERVIDOR" sheetId="22" r:id="rId13"/>
    <sheet name="EVIDENCIAS" sheetId="2" r:id="rId14"/>
    <sheet name="INDICADORES" sheetId="9" r:id="rId15"/>
    <sheet name="NORMATIVA" sheetId="3" r:id="rId16"/>
    <sheet name="COMUNICACIONES" sheetId="13" r:id="rId17"/>
    <sheet name="DOC02 (directrices)" sheetId="8" r:id="rId18"/>
    <sheet name="DOC02 (criterios)" sheetId="7" r:id="rId19"/>
    <sheet name="ESG (criterios)" sheetId="4" r:id="rId20"/>
    <sheet name="ESG (directrices)" sheetId="5" r:id="rId21"/>
  </sheets>
  <definedNames>
    <definedName name="LISTA_CARGOS">Tabla111415[[#All],[CARGO]]</definedName>
    <definedName name="LISTA_CENTROS">TABLA_GEA_CODIGOS[NOMID1]</definedName>
    <definedName name="LISTA_CENTROS_CODIGOS">TABLA_GEA_CODIGOS[CODNUM]</definedName>
    <definedName name="LISTA_DIRECTRIZ_ID">TABLA_DOC02_REQUISITOS13[[#All],[CODIGO]]</definedName>
    <definedName name="LISTA_DOC02_CRITERIOS">TABLA_DOC02_CRITERIOS[[#All],[Criterio]]</definedName>
    <definedName name="LISTA_DOC02_CRITERIOS_COMPLETOS">TABLA_DOC02_CRITERIOS[[#All],[CRITERIO2]]</definedName>
    <definedName name="LISTA_DOC02_DIRECTRICES">TABLA_DOC02_REQUISITOS[[#All],[Directrices]]</definedName>
    <definedName name="LISTA_ESG_CRITERIOS">TABLA_ESG_CRITERIOS[[#All],[Criterio]]</definedName>
    <definedName name="LISTA_ESG_CRITERIOS_COMPLETOS">TABLA_ESG_CRITERIOS[[#All],[CRITERIO2]]</definedName>
    <definedName name="LISTA_GRUPO_INTERES_TIPO_SISCAL">FICHA!$A$8:$A$19</definedName>
    <definedName name="LISTA_PARTE_INTERESADA">Tabla11141516[GRUPO DE INTERES]</definedName>
    <definedName name="LISTA_PARTE_OINTEREESADA">Tabla11141516[[#All],[GRUPO DE INTERES]]</definedName>
    <definedName name="LISTA_PROCEDIMIENTOS_CODIGO">TABLA_PROCEDIMIENTOS[[#All],[CODIGO]]</definedName>
    <definedName name="LISTA_SISCAL_CRITERIOS">TABLA_SISCAL_CRITERIOS[Criterio]</definedName>
    <definedName name="NOMBRE_CENTRO">FICHA!$B$2</definedName>
    <definedName name="NOMBRE_CENTRO_CODIGO">FICHA!$B$3</definedName>
  </definedNames>
  <calcPr calcId="191029"/>
  <pivotCaches>
    <pivotCache cacheId="5" r:id="rId22"/>
    <pivotCache cacheId="6" r:id="rId23"/>
    <pivotCache cacheId="7" r:id="rId24"/>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3" i="1" l="1"/>
  <c r="B3" i="1"/>
  <c r="F3" i="1"/>
  <c r="G3" i="1"/>
  <c r="H3" i="1"/>
  <c r="J3" i="1"/>
  <c r="K3" i="1"/>
  <c r="M3" i="1"/>
  <c r="N3" i="1"/>
  <c r="O3" i="1"/>
  <c r="A3" i="2"/>
  <c r="B3" i="2"/>
  <c r="C3" i="2"/>
  <c r="D3" i="2"/>
  <c r="E3" i="2"/>
  <c r="F3" i="2"/>
  <c r="G3" i="2"/>
  <c r="H3" i="2"/>
  <c r="I3" i="2"/>
  <c r="J3" i="2"/>
  <c r="K3" i="2"/>
  <c r="B3" i="22"/>
  <c r="Q1" i="18"/>
  <c r="P1" i="18"/>
  <c r="O1" i="18"/>
  <c r="N1" i="18"/>
  <c r="M1" i="18"/>
  <c r="L1" i="18"/>
  <c r="K1" i="18"/>
  <c r="J1" i="18"/>
  <c r="I1" i="18"/>
  <c r="O1" i="19"/>
  <c r="N1" i="19"/>
  <c r="M1" i="19"/>
  <c r="L1" i="19"/>
  <c r="K1" i="19"/>
  <c r="J1" i="19"/>
  <c r="I1" i="19"/>
  <c r="H1" i="19"/>
  <c r="G1" i="19"/>
  <c r="F1" i="19"/>
  <c r="E1" i="19"/>
  <c r="D1" i="19"/>
  <c r="G4" i="19"/>
  <c r="F4" i="19"/>
  <c r="E4" i="19"/>
  <c r="D4" i="19"/>
  <c r="U5" i="18"/>
  <c r="U6" i="18"/>
  <c r="U7" i="18"/>
  <c r="U8" i="18"/>
  <c r="U9" i="18"/>
  <c r="U10" i="18"/>
  <c r="U11" i="18"/>
  <c r="U12" i="18"/>
  <c r="U13" i="18"/>
  <c r="U14" i="18"/>
  <c r="U15" i="18"/>
  <c r="U16" i="18"/>
  <c r="U17" i="18"/>
  <c r="U18" i="18"/>
  <c r="U19" i="18"/>
  <c r="U20" i="18"/>
  <c r="U21" i="18"/>
  <c r="U22" i="18"/>
  <c r="U23" i="18"/>
  <c r="U24" i="18"/>
  <c r="U25" i="18"/>
  <c r="U26" i="18"/>
  <c r="U27" i="18"/>
  <c r="U28" i="18"/>
  <c r="U29" i="18"/>
  <c r="U30" i="18"/>
  <c r="U31" i="18"/>
  <c r="U32" i="18"/>
  <c r="U33" i="18"/>
  <c r="U34" i="18"/>
  <c r="U35" i="18"/>
  <c r="U36" i="18"/>
  <c r="U37" i="18"/>
  <c r="U38" i="18"/>
  <c r="U39" i="18"/>
  <c r="U40" i="18"/>
  <c r="U41" i="18"/>
  <c r="U42" i="18"/>
  <c r="U43" i="18"/>
  <c r="U44" i="18"/>
  <c r="U45" i="18"/>
  <c r="U46" i="18"/>
  <c r="U47" i="18"/>
  <c r="U48" i="18"/>
  <c r="U49" i="18"/>
  <c r="U50" i="18"/>
  <c r="U51" i="18"/>
  <c r="U52" i="18"/>
  <c r="U53" i="18"/>
  <c r="U54" i="18"/>
  <c r="U55" i="18"/>
  <c r="U56" i="18"/>
  <c r="U57" i="18"/>
  <c r="U58" i="18"/>
  <c r="U59" i="18"/>
  <c r="U60" i="18"/>
  <c r="U61" i="18"/>
  <c r="U62" i="18"/>
  <c r="U63" i="18"/>
  <c r="U64" i="18"/>
  <c r="U65" i="18"/>
  <c r="U66" i="18"/>
  <c r="U67" i="18"/>
  <c r="U68" i="18"/>
  <c r="U69" i="18"/>
  <c r="U70" i="18"/>
  <c r="U71" i="18"/>
  <c r="U72" i="18"/>
  <c r="U73" i="18"/>
  <c r="U74" i="18"/>
  <c r="U75" i="18"/>
  <c r="U76" i="18"/>
  <c r="U77" i="18"/>
  <c r="U78" i="18"/>
  <c r="R3" i="18"/>
  <c r="S3" i="18"/>
  <c r="B9" i="21"/>
  <c r="B10" i="21"/>
  <c r="B8" i="21"/>
  <c r="Y3" i="5"/>
  <c r="X3" i="5"/>
  <c r="W3" i="5"/>
  <c r="V3" i="5"/>
  <c r="U3" i="5"/>
  <c r="T3" i="5"/>
  <c r="S3" i="5"/>
  <c r="R3" i="5"/>
  <c r="Q3" i="5"/>
  <c r="P3" i="5"/>
  <c r="O3" i="5"/>
  <c r="N3" i="5"/>
  <c r="M3" i="5"/>
  <c r="L3" i="5"/>
  <c r="K3" i="5"/>
  <c r="J3" i="5"/>
  <c r="I3" i="5"/>
  <c r="H3" i="5"/>
  <c r="G3" i="5"/>
  <c r="F3" i="5"/>
  <c r="E3" i="5"/>
  <c r="D3" i="5"/>
  <c r="C3" i="5"/>
  <c r="B3" i="5"/>
  <c r="A3" i="5"/>
  <c r="A1" i="5"/>
  <c r="E31" i="4"/>
  <c r="E30" i="4"/>
  <c r="E29" i="4"/>
  <c r="E28" i="4"/>
  <c r="E27" i="4"/>
  <c r="E26" i="4"/>
  <c r="E25" i="4"/>
  <c r="E24" i="4"/>
  <c r="E23" i="4"/>
  <c r="E22" i="4"/>
  <c r="E21" i="4"/>
  <c r="E20" i="4"/>
  <c r="E19" i="4"/>
  <c r="E18" i="4"/>
  <c r="E17" i="4"/>
  <c r="E16" i="4"/>
  <c r="E15" i="4"/>
  <c r="E14" i="4"/>
  <c r="E13" i="4"/>
  <c r="E12" i="4"/>
  <c r="E11" i="4"/>
  <c r="E10" i="4"/>
  <c r="E9" i="4"/>
  <c r="E8" i="4"/>
  <c r="E7" i="4"/>
  <c r="E6" i="4"/>
  <c r="E5" i="4"/>
  <c r="AA3" i="4"/>
  <c r="Z3" i="4"/>
  <c r="Y3" i="4"/>
  <c r="X3" i="4"/>
  <c r="W3" i="4"/>
  <c r="V3" i="4"/>
  <c r="U3" i="4"/>
  <c r="T3" i="4"/>
  <c r="S3" i="4"/>
  <c r="R3" i="4"/>
  <c r="Q3" i="4"/>
  <c r="P3" i="4"/>
  <c r="O3" i="4"/>
  <c r="N3" i="4"/>
  <c r="M3" i="4"/>
  <c r="L3" i="4"/>
  <c r="K3" i="4"/>
  <c r="J3" i="4"/>
  <c r="I3" i="4"/>
  <c r="H3" i="4"/>
  <c r="G3" i="4"/>
  <c r="F3" i="4"/>
  <c r="E3" i="4"/>
  <c r="D3" i="4"/>
  <c r="C3" i="4"/>
  <c r="B67" i="5" s="1"/>
  <c r="A3" i="4"/>
  <c r="A1" i="4"/>
  <c r="E13" i="7"/>
  <c r="E12" i="7"/>
  <c r="E11" i="7"/>
  <c r="E10" i="7"/>
  <c r="E9" i="7"/>
  <c r="E8" i="7"/>
  <c r="E7" i="7"/>
  <c r="E6" i="7"/>
  <c r="E5" i="7"/>
  <c r="AA3" i="7"/>
  <c r="Z3" i="7"/>
  <c r="Y3" i="7"/>
  <c r="X3" i="7"/>
  <c r="W3" i="7"/>
  <c r="V3" i="7"/>
  <c r="U3" i="7"/>
  <c r="T3" i="7"/>
  <c r="S3" i="7"/>
  <c r="R3" i="7"/>
  <c r="Q3" i="7"/>
  <c r="P3" i="7"/>
  <c r="O3" i="7"/>
  <c r="N3" i="7"/>
  <c r="M3" i="7"/>
  <c r="L3" i="7"/>
  <c r="K3" i="7"/>
  <c r="J3" i="7"/>
  <c r="I3" i="7"/>
  <c r="H3" i="7"/>
  <c r="G3" i="7"/>
  <c r="F3" i="7"/>
  <c r="E3" i="7"/>
  <c r="D3" i="7"/>
  <c r="C3" i="7"/>
  <c r="B56" i="8" s="1"/>
  <c r="A3" i="7"/>
  <c r="A1" i="7"/>
  <c r="B60" i="8"/>
  <c r="B59" i="8"/>
  <c r="B58" i="8"/>
  <c r="B57" i="8"/>
  <c r="B55" i="8"/>
  <c r="B54" i="8"/>
  <c r="B52" i="8"/>
  <c r="B51" i="8"/>
  <c r="B50" i="8"/>
  <c r="B49" i="8"/>
  <c r="B47" i="8"/>
  <c r="B46" i="8"/>
  <c r="B45" i="8"/>
  <c r="B44" i="8"/>
  <c r="B43" i="8"/>
  <c r="B42" i="8"/>
  <c r="B41" i="8"/>
  <c r="B40" i="8"/>
  <c r="B39" i="8"/>
  <c r="B38" i="8"/>
  <c r="B36" i="8"/>
  <c r="B35" i="8"/>
  <c r="B34" i="8"/>
  <c r="B33" i="8"/>
  <c r="B32" i="8"/>
  <c r="B31" i="8"/>
  <c r="B30" i="8"/>
  <c r="B29" i="8"/>
  <c r="B28" i="8"/>
  <c r="B27" i="8"/>
  <c r="B26" i="8"/>
  <c r="B25" i="8"/>
  <c r="B24" i="8"/>
  <c r="B23" i="8"/>
  <c r="B22" i="8"/>
  <c r="B21" i="8"/>
  <c r="B20" i="8"/>
  <c r="B19" i="8"/>
  <c r="B18" i="8"/>
  <c r="B17" i="8"/>
  <c r="B16" i="8"/>
  <c r="B15" i="8"/>
  <c r="B14" i="8"/>
  <c r="B13" i="8"/>
  <c r="B12" i="8"/>
  <c r="B11" i="8"/>
  <c r="B10" i="8"/>
  <c r="B9" i="8"/>
  <c r="B8" i="8"/>
  <c r="B7" i="8"/>
  <c r="B6" i="8"/>
  <c r="B5" i="8"/>
  <c r="AA3" i="8"/>
  <c r="Z3" i="8"/>
  <c r="Y3" i="8"/>
  <c r="X3" i="8"/>
  <c r="W3" i="8"/>
  <c r="V3" i="8"/>
  <c r="U3" i="8"/>
  <c r="T3" i="8"/>
  <c r="S3" i="8"/>
  <c r="R3" i="8"/>
  <c r="Q3" i="8"/>
  <c r="P3" i="8"/>
  <c r="O3" i="8"/>
  <c r="N3" i="8"/>
  <c r="M3" i="8"/>
  <c r="L3" i="8"/>
  <c r="K3" i="8"/>
  <c r="J3" i="8"/>
  <c r="I3" i="8"/>
  <c r="H3" i="8"/>
  <c r="G3" i="8"/>
  <c r="F3" i="8"/>
  <c r="E3" i="8"/>
  <c r="D3" i="8"/>
  <c r="C3" i="8"/>
  <c r="B3" i="8"/>
  <c r="A3" i="8"/>
  <c r="A1" i="8"/>
  <c r="N3" i="13"/>
  <c r="M3" i="13"/>
  <c r="L3" i="13"/>
  <c r="J3" i="13"/>
  <c r="H3" i="13"/>
  <c r="G3" i="13"/>
  <c r="F3" i="13"/>
  <c r="C3" i="13"/>
  <c r="B3" i="13"/>
  <c r="A3" i="13"/>
  <c r="A1" i="13"/>
  <c r="D15" i="3"/>
  <c r="AB3" i="3"/>
  <c r="AA3" i="3"/>
  <c r="Z3" i="3"/>
  <c r="Y3" i="3"/>
  <c r="X3" i="3"/>
  <c r="W3" i="3"/>
  <c r="V3" i="3"/>
  <c r="U3" i="3"/>
  <c r="T3" i="3"/>
  <c r="S3" i="3"/>
  <c r="R3" i="3"/>
  <c r="Q3" i="3"/>
  <c r="P3" i="3"/>
  <c r="O3" i="3"/>
  <c r="N3" i="3"/>
  <c r="M3" i="3"/>
  <c r="L3" i="3"/>
  <c r="K3" i="3"/>
  <c r="J3" i="3"/>
  <c r="I3" i="3"/>
  <c r="H3" i="3"/>
  <c r="G3" i="3"/>
  <c r="E3" i="3"/>
  <c r="D3" i="3"/>
  <c r="B3" i="3"/>
  <c r="A3" i="3"/>
  <c r="A1" i="3"/>
  <c r="I3" i="9"/>
  <c r="H3" i="9"/>
  <c r="G3" i="9"/>
  <c r="E3" i="9"/>
  <c r="D3" i="9"/>
  <c r="B3" i="9"/>
  <c r="A3" i="9"/>
  <c r="A1" i="9"/>
  <c r="A134" i="2"/>
  <c r="Q3" i="2"/>
  <c r="P3" i="2"/>
  <c r="O3" i="2"/>
  <c r="N3" i="2"/>
  <c r="M3" i="2"/>
  <c r="L3" i="2"/>
  <c r="A1" i="2"/>
  <c r="G3" i="22"/>
  <c r="F3" i="22"/>
  <c r="E3" i="22"/>
  <c r="D3" i="22"/>
  <c r="C3" i="22"/>
  <c r="A3" i="22"/>
  <c r="A1" i="22"/>
  <c r="A1" i="1"/>
  <c r="G3" i="15"/>
  <c r="F3" i="15"/>
  <c r="E3" i="15"/>
  <c r="B3" i="15"/>
  <c r="A3" i="15"/>
  <c r="A1" i="15"/>
  <c r="S3" i="16"/>
  <c r="R3" i="16"/>
  <c r="Q3" i="16"/>
  <c r="O3" i="16"/>
  <c r="M3" i="16"/>
  <c r="L3" i="16"/>
  <c r="K3" i="16"/>
  <c r="J3" i="16"/>
  <c r="I3" i="16"/>
  <c r="H3" i="16"/>
  <c r="E3" i="16"/>
  <c r="A3" i="16"/>
  <c r="A1" i="16"/>
  <c r="H42" i="12"/>
  <c r="H41" i="12"/>
  <c r="H40" i="12"/>
  <c r="H39" i="12"/>
  <c r="H38" i="12"/>
  <c r="H37" i="12"/>
  <c r="B37" i="12"/>
  <c r="H36" i="12"/>
  <c r="H35" i="12"/>
  <c r="H34" i="12"/>
  <c r="H33" i="12"/>
  <c r="H32" i="12"/>
  <c r="H31" i="12"/>
  <c r="H30" i="12"/>
  <c r="H29" i="12"/>
  <c r="H28" i="12"/>
  <c r="H27" i="12"/>
  <c r="H26" i="12"/>
  <c r="H25" i="12"/>
  <c r="H24" i="12"/>
  <c r="H23" i="12"/>
  <c r="H22" i="12"/>
  <c r="H21" i="12"/>
  <c r="H20" i="12"/>
  <c r="H19" i="12"/>
  <c r="H18" i="12"/>
  <c r="H17" i="12"/>
  <c r="H16" i="12"/>
  <c r="H15" i="12"/>
  <c r="H14" i="12"/>
  <c r="H13" i="12"/>
  <c r="B13" i="12"/>
  <c r="H12" i="12"/>
  <c r="H11" i="12"/>
  <c r="H10" i="12"/>
  <c r="H9" i="12"/>
  <c r="H8" i="12"/>
  <c r="H7" i="12"/>
  <c r="H6" i="12"/>
  <c r="H5" i="12"/>
  <c r="AF3" i="12"/>
  <c r="AE3" i="12"/>
  <c r="AD3" i="12"/>
  <c r="AC3" i="12"/>
  <c r="AB3" i="12"/>
  <c r="AA3" i="12"/>
  <c r="Z3" i="12"/>
  <c r="Y3" i="12"/>
  <c r="X3" i="12"/>
  <c r="W3" i="12"/>
  <c r="V3" i="12"/>
  <c r="U3" i="12"/>
  <c r="T3" i="12"/>
  <c r="S3" i="12"/>
  <c r="R3" i="12"/>
  <c r="Q3" i="12"/>
  <c r="P3" i="12"/>
  <c r="O3" i="12"/>
  <c r="N3" i="12"/>
  <c r="M3" i="12"/>
  <c r="L3" i="12"/>
  <c r="K3" i="12"/>
  <c r="J3" i="12"/>
  <c r="I3" i="12"/>
  <c r="C3" i="12"/>
  <c r="B3" i="12"/>
  <c r="A3" i="12"/>
  <c r="A1" i="12"/>
  <c r="D13" i="10"/>
  <c r="D12" i="10"/>
  <c r="D11" i="10"/>
  <c r="D10" i="10"/>
  <c r="D9" i="10"/>
  <c r="D8" i="10"/>
  <c r="D7" i="10"/>
  <c r="D6" i="10"/>
  <c r="D5" i="10"/>
  <c r="AB3" i="10"/>
  <c r="AA3" i="10"/>
  <c r="Z3" i="10"/>
  <c r="Y3" i="10"/>
  <c r="X3" i="10"/>
  <c r="W3" i="10"/>
  <c r="V3" i="10"/>
  <c r="U3" i="10"/>
  <c r="T3" i="10"/>
  <c r="S3" i="10"/>
  <c r="R3" i="10"/>
  <c r="Q3" i="10"/>
  <c r="P3" i="10"/>
  <c r="O3" i="10"/>
  <c r="N3" i="10"/>
  <c r="M3" i="10"/>
  <c r="L3" i="10"/>
  <c r="K3" i="10"/>
  <c r="J3" i="10"/>
  <c r="I3" i="10"/>
  <c r="H3" i="10"/>
  <c r="G3" i="10"/>
  <c r="F3" i="10"/>
  <c r="E3" i="10"/>
  <c r="D3" i="10"/>
  <c r="C3" i="10"/>
  <c r="B41" i="12" s="1"/>
  <c r="B3" i="10"/>
  <c r="A3" i="10"/>
  <c r="AC2" i="10"/>
  <c r="A1" i="10"/>
  <c r="O4" i="19"/>
  <c r="N4" i="19"/>
  <c r="M4" i="19"/>
  <c r="L4" i="19"/>
  <c r="K4" i="19"/>
  <c r="J4" i="19"/>
  <c r="I4" i="19"/>
  <c r="H4" i="19"/>
  <c r="C4" i="19"/>
  <c r="A4" i="19"/>
  <c r="A1" i="19"/>
  <c r="AC3" i="18"/>
  <c r="AB3" i="18"/>
  <c r="AA3" i="18"/>
  <c r="Y3" i="18"/>
  <c r="W3" i="18"/>
  <c r="V3" i="18"/>
  <c r="U3" i="18"/>
  <c r="T3" i="18"/>
  <c r="Q3" i="18"/>
  <c r="P3" i="18"/>
  <c r="O3" i="18"/>
  <c r="N3" i="18"/>
  <c r="M3" i="18"/>
  <c r="L3" i="18"/>
  <c r="K3" i="18"/>
  <c r="J3" i="18"/>
  <c r="I3" i="18"/>
  <c r="H3" i="18"/>
  <c r="G3" i="18"/>
  <c r="F3" i="18"/>
  <c r="E3" i="18"/>
  <c r="D3" i="18"/>
  <c r="C3" i="18"/>
  <c r="A3" i="18"/>
  <c r="A1" i="18"/>
  <c r="E30" i="6"/>
  <c r="E29" i="6"/>
  <c r="E28" i="6"/>
  <c r="E27" i="6"/>
  <c r="E26" i="6"/>
  <c r="E25" i="6"/>
  <c r="E24" i="6"/>
  <c r="E23" i="6"/>
  <c r="E22" i="6"/>
  <c r="E21" i="6"/>
  <c r="E20" i="6"/>
  <c r="E19" i="6"/>
  <c r="E18" i="6"/>
  <c r="E17" i="6"/>
  <c r="E16" i="6"/>
  <c r="E15" i="6"/>
  <c r="E14" i="6"/>
  <c r="E13" i="6"/>
  <c r="E12" i="6"/>
  <c r="E11" i="6"/>
  <c r="E10" i="6"/>
  <c r="E9" i="6"/>
  <c r="E8" i="6"/>
  <c r="E7" i="6"/>
  <c r="E6" i="6"/>
  <c r="E5" i="6"/>
  <c r="E4" i="6"/>
  <c r="E2" i="6"/>
  <c r="D2" i="6"/>
  <c r="C2" i="6"/>
  <c r="B4" i="21" s="1"/>
  <c r="B2" i="6"/>
  <c r="B3" i="21" s="1"/>
  <c r="A2" i="6"/>
  <c r="B19" i="21"/>
  <c r="B18" i="21"/>
  <c r="B17" i="21"/>
  <c r="B16" i="21"/>
  <c r="B15" i="21"/>
  <c r="B14" i="21"/>
  <c r="B13" i="21"/>
  <c r="B12" i="21"/>
  <c r="B11" i="21"/>
  <c r="A4" i="21"/>
  <c r="C12" i="14"/>
  <c r="C11" i="14"/>
  <c r="C10" i="14"/>
  <c r="C9" i="14"/>
  <c r="B5" i="12" l="1"/>
  <c r="B21" i="12"/>
  <c r="B29" i="12"/>
  <c r="B10" i="12"/>
  <c r="B18" i="12"/>
  <c r="B26" i="12"/>
  <c r="B34" i="12"/>
  <c r="B42" i="12"/>
  <c r="B48" i="8"/>
  <c r="B20" i="5"/>
  <c r="B36" i="5"/>
  <c r="B52" i="5"/>
  <c r="B5" i="5"/>
  <c r="B21" i="5"/>
  <c r="B37" i="5"/>
  <c r="B53" i="5"/>
  <c r="B11" i="12"/>
  <c r="B19" i="12"/>
  <c r="B27" i="12"/>
  <c r="B35" i="12"/>
  <c r="B6" i="5"/>
  <c r="B22" i="5"/>
  <c r="B38" i="5"/>
  <c r="B54" i="5"/>
  <c r="B7" i="5"/>
  <c r="B23" i="5"/>
  <c r="B39" i="5"/>
  <c r="B55" i="5"/>
  <c r="B12" i="12"/>
  <c r="B20" i="12"/>
  <c r="B28" i="12"/>
  <c r="B36" i="12"/>
  <c r="B8" i="5"/>
  <c r="B24" i="5"/>
  <c r="B40" i="5"/>
  <c r="B56" i="5"/>
  <c r="B37" i="8"/>
  <c r="B53" i="8"/>
  <c r="B9" i="5"/>
  <c r="B25" i="5"/>
  <c r="B41" i="5"/>
  <c r="B57" i="5"/>
  <c r="B10" i="5"/>
  <c r="B26" i="5"/>
  <c r="B42" i="5"/>
  <c r="B58" i="5"/>
  <c r="B11" i="5"/>
  <c r="B27" i="5"/>
  <c r="B43" i="5"/>
  <c r="B59" i="5"/>
  <c r="B6" i="12"/>
  <c r="B14" i="12"/>
  <c r="B22" i="12"/>
  <c r="B30" i="12"/>
  <c r="B38" i="12"/>
  <c r="B12" i="5"/>
  <c r="B28" i="5"/>
  <c r="B44" i="5"/>
  <c r="B60" i="5"/>
  <c r="B13" i="5"/>
  <c r="B29" i="5"/>
  <c r="B45" i="5"/>
  <c r="B61" i="5"/>
  <c r="B15" i="12"/>
  <c r="B39" i="12"/>
  <c r="B14" i="5"/>
  <c r="B30" i="5"/>
  <c r="B46" i="5"/>
  <c r="B62" i="5"/>
  <c r="B15" i="5"/>
  <c r="B31" i="5"/>
  <c r="B47" i="5"/>
  <c r="B63" i="5"/>
  <c r="B7" i="12"/>
  <c r="B23" i="12"/>
  <c r="B31" i="12"/>
  <c r="B8" i="12"/>
  <c r="B16" i="12"/>
  <c r="B24" i="12"/>
  <c r="B32" i="12"/>
  <c r="B40" i="12"/>
  <c r="B16" i="5"/>
  <c r="B32" i="5"/>
  <c r="B48" i="5"/>
  <c r="B64" i="5"/>
  <c r="B17" i="5"/>
  <c r="B33" i="5"/>
  <c r="B49" i="5"/>
  <c r="B65" i="5"/>
  <c r="B9" i="12"/>
  <c r="B17" i="12"/>
  <c r="B25" i="12"/>
  <c r="B33" i="12"/>
  <c r="B18" i="5"/>
  <c r="B34" i="5"/>
  <c r="B50" i="5"/>
  <c r="B66" i="5"/>
  <c r="B19" i="5"/>
  <c r="B35" i="5"/>
  <c r="B51" i="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Ivan Diago</author>
  </authors>
  <commentList>
    <comment ref="A4" authorId="0" shapeId="0" xr:uid="{1526F94A-5B5D-4291-9C02-E802B79ED91C}">
      <text>
        <r>
          <rPr>
            <sz val="9"/>
            <color indexed="81"/>
            <rFont val="Tahoma"/>
            <family val="2"/>
          </rPr>
          <t>incluir la relación de partes interesadas</t>
        </r>
      </text>
    </comment>
    <comment ref="C4" authorId="0" shapeId="0" xr:uid="{91C06554-5D23-4F2F-9357-625FC6F7F278}">
      <text>
        <r>
          <rPr>
            <sz val="9"/>
            <color indexed="81"/>
            <rFont val="Tahoma"/>
            <family val="2"/>
          </rPr>
          <t>Indicar, para cada una de las partes interesadas identificadas, los motivos por el que se considera que es una parte interesada pertinente para el centro.</t>
        </r>
      </text>
    </comment>
    <comment ref="D4" authorId="0" shapeId="0" xr:uid="{85989E61-B755-4CF8-B9F3-FD8C7DC13C65}">
      <text>
        <r>
          <rPr>
            <sz val="9"/>
            <color indexed="81"/>
            <rFont val="Tahoma"/>
            <family val="2"/>
          </rPr>
          <t>Indicar el código de centro</t>
        </r>
      </text>
    </comment>
    <comment ref="E4" authorId="0" shapeId="0" xr:uid="{F3EE216E-E490-4448-9578-C54C00EDA4A6}">
      <text>
        <r>
          <rPr>
            <sz val="9"/>
            <color indexed="81"/>
            <rFont val="Tahoma"/>
            <family val="2"/>
          </rPr>
          <t>Indicar la razón social o nombre de la parte interesada.</t>
        </r>
      </text>
    </comment>
    <comment ref="F4" authorId="0" shapeId="0" xr:uid="{78075D64-394E-460B-AAD1-A120C87F40FA}">
      <text>
        <r>
          <rPr>
            <sz val="9"/>
            <color indexed="81"/>
            <rFont val="Tahoma"/>
            <family val="2"/>
          </rPr>
          <t>Indicar el nombre de la persona de contacto actual para cada una de las partes interesadas</t>
        </r>
      </text>
    </comment>
    <comment ref="G4" authorId="0" shapeId="0" xr:uid="{57E31D6F-43E5-48B4-A212-94E65EF54961}">
      <text>
        <r>
          <rPr>
            <sz val="9"/>
            <color indexed="81"/>
            <rFont val="Tahoma"/>
            <family val="2"/>
          </rPr>
          <t>Indicar el correo electrónico de contacto para esa parte interesada</t>
        </r>
      </text>
    </comment>
    <comment ref="H4" authorId="0" shapeId="0" xr:uid="{7555BCEA-3260-4141-BE9F-D354CE78922A}">
      <text>
        <r>
          <rPr>
            <sz val="9"/>
            <color indexed="81"/>
            <rFont val="Tahoma"/>
            <family val="2"/>
          </rPr>
          <t>Indicar la fecha en la que se da de alta la parte interesada en el listado</t>
        </r>
      </text>
    </comment>
    <comment ref="I4" authorId="0" shapeId="0" xr:uid="{373222B8-1C6A-485D-9CFE-AB14057C5BDA}">
      <text>
        <r>
          <rPr>
            <sz val="9"/>
            <color indexed="81"/>
            <rFont val="Tahoma"/>
            <family val="2"/>
          </rPr>
          <t>Indicar si esta parte interesada se debería tener en cuenta en los aspectos asociados al requisito del miodelo SISCAL</t>
        </r>
      </text>
    </comment>
    <comment ref="J4" authorId="0" shapeId="0" xr:uid="{B2FD217A-212D-4F56-9281-E8FA0BB1AC19}">
      <text>
        <r>
          <rPr>
            <sz val="9"/>
            <color indexed="81"/>
            <rFont val="Tahoma"/>
            <family val="2"/>
          </rPr>
          <t>Indicar si esta parte interesada se debería tener en cuenta en los aspectos asociados al requisito del miodelo SISCAL</t>
        </r>
      </text>
    </comment>
    <comment ref="K4" authorId="0" shapeId="0" xr:uid="{66560219-504E-4188-819B-978C06EECFBE}">
      <text>
        <r>
          <rPr>
            <sz val="9"/>
            <color indexed="81"/>
            <rFont val="Tahoma"/>
            <family val="2"/>
          </rPr>
          <t>Indicar si esta parte interesada se debería tener en cuenta en los aspectos asociados al requisito del miodelo SISCAL</t>
        </r>
      </text>
    </comment>
    <comment ref="L4" authorId="0" shapeId="0" xr:uid="{25FDC2F0-34A7-4608-A1C5-1A60B7EFDFAE}">
      <text>
        <r>
          <rPr>
            <sz val="9"/>
            <color indexed="81"/>
            <rFont val="Tahoma"/>
            <family val="2"/>
          </rPr>
          <t>Indicar si esta parte interesada se debería tener en cuenta en los aspectos asociados al requisito del miodelo SISCAL</t>
        </r>
      </text>
    </comment>
    <comment ref="M4" authorId="0" shapeId="0" xr:uid="{17B4918D-3176-4BA5-9B4E-56081E9524F4}">
      <text>
        <r>
          <rPr>
            <sz val="9"/>
            <color indexed="81"/>
            <rFont val="Tahoma"/>
            <family val="2"/>
          </rPr>
          <t>Indicar si esta parte interesada se debería tener en cuenta en los aspectos asociados al requisito del miodelo SISCAL</t>
        </r>
      </text>
    </comment>
    <comment ref="N4" authorId="0" shapeId="0" xr:uid="{9F4738E4-D63B-4175-A1FD-47C8DBD1A3A7}">
      <text>
        <r>
          <rPr>
            <sz val="9"/>
            <color indexed="81"/>
            <rFont val="Tahoma"/>
            <family val="2"/>
          </rPr>
          <t>Indicar si esta parte interesada se debería tener en cuenta en los aspectos asociados al requisito del miodelo SISCAL</t>
        </r>
      </text>
    </comment>
    <comment ref="O4" authorId="0" shapeId="0" xr:uid="{071EB15A-7E11-4C6A-A2F6-B3BF3E4F7164}">
      <text>
        <r>
          <rPr>
            <sz val="9"/>
            <color indexed="81"/>
            <rFont val="Tahoma"/>
            <family val="2"/>
          </rPr>
          <t>Indicar si esta parte interesada se debería tener en cuenta en los aspectos asociados al requisito del miodelo SISCAL</t>
        </r>
      </text>
    </comment>
    <comment ref="P4" authorId="0" shapeId="0" xr:uid="{A941B628-763F-4C14-A898-84B14ED258A6}">
      <text>
        <r>
          <rPr>
            <sz val="9"/>
            <color indexed="81"/>
            <rFont val="Tahoma"/>
            <family val="2"/>
          </rPr>
          <t>Indicar si esta parte interesada se debería tener en cuenta en los aspectos asociados al requisito del miodelo SISCAL</t>
        </r>
      </text>
    </comment>
    <comment ref="Q4" authorId="0" shapeId="0" xr:uid="{B218BC6E-4774-447E-ABC3-F24B163DE3BE}">
      <text>
        <r>
          <rPr>
            <sz val="9"/>
            <color indexed="81"/>
            <rFont val="Tahoma"/>
            <family val="2"/>
          </rPr>
          <t>Indicar si esta parte interesada se debería tener en cuenta en los aspectos asociados al requisito del miodelo SISCAL</t>
        </r>
      </text>
    </comment>
    <comment ref="R4" authorId="0" shapeId="0" xr:uid="{22476DEE-DFB9-4229-9A83-5792712E9AE2}">
      <text>
        <r>
          <rPr>
            <sz val="9"/>
            <color indexed="81"/>
            <rFont val="Tahoma"/>
            <family val="2"/>
          </rPr>
          <t>Indicar la fecha en la que inicia el periodo de actividad en el contexto SISCAL como Grupo de interés</t>
        </r>
      </text>
    </comment>
    <comment ref="S4" authorId="0" shapeId="0" xr:uid="{7A6FA46F-64DF-4935-B0A5-E6143894DF57}">
      <text>
        <r>
          <rPr>
            <sz val="9"/>
            <color indexed="81"/>
            <rFont val="Tahoma"/>
            <family val="2"/>
          </rPr>
          <t>Indicar la fecha en la que finaliza el periodo de actividad en el contexto SISCAL como Grupo de interés</t>
        </r>
      </text>
    </comment>
    <comment ref="T4" authorId="0" shapeId="0" xr:uid="{A283CDE7-103B-4CD2-A365-4B2A8F1A9B59}">
      <text>
        <r>
          <rPr>
            <sz val="9"/>
            <color indexed="81"/>
            <rFont val="Tahoma"/>
            <family val="2"/>
          </rPr>
          <t>Indicar los motivos por los que se ha dejado de considerar como pertinente esta parte interesada</t>
        </r>
      </text>
    </comment>
    <comment ref="A57" authorId="0" shapeId="0" xr:uid="{BACB56CC-8224-4097-981D-9A0E535E2CF4}">
      <text>
        <r>
          <rPr>
            <sz val="9"/>
            <color indexed="81"/>
            <rFont val="Tahoma"/>
            <family val="2"/>
          </rPr>
          <t>Criterio 1. Política de aseguramiento de calidad.</t>
        </r>
      </text>
    </comment>
    <comment ref="A72" authorId="0" shapeId="0" xr:uid="{B58A81BB-0B33-461F-93AF-77A102FB02DA}">
      <text>
        <r>
          <rPr>
            <sz val="9"/>
            <color indexed="81"/>
            <rFont val="Tahoma"/>
            <family val="2"/>
          </rPr>
          <t>Criterio 7. Información pública, transparencia y rendición de cuentas</t>
        </r>
      </text>
    </comment>
    <comment ref="A73" authorId="0" shapeId="0" xr:uid="{13F6504C-160C-40C4-87FD-27DDE5DAFA66}">
      <text>
        <r>
          <rPr>
            <sz val="9"/>
            <color indexed="81"/>
            <rFont val="Tahoma"/>
            <family val="2"/>
          </rPr>
          <t>Criterio 7. Información pública, transparencia y rendición de cuentas</t>
        </r>
      </text>
    </comment>
    <comment ref="A74" authorId="0" shapeId="0" xr:uid="{5CE23EE4-50A0-4A69-B046-06C7540BAE27}">
      <text>
        <r>
          <rPr>
            <sz val="9"/>
            <color indexed="81"/>
            <rFont val="Tahoma"/>
            <family val="2"/>
          </rPr>
          <t>Criterio 7. Información pública, transparencia y rendición de cuentas</t>
        </r>
      </text>
    </comment>
    <comment ref="A78" authorId="0" shapeId="0" xr:uid="{60425ABE-432B-4A29-8927-D33AC5DD9A94}">
      <text>
        <r>
          <rPr>
            <sz val="9"/>
            <color indexed="81"/>
            <rFont val="Tahoma"/>
            <family val="2"/>
          </rPr>
          <t>Criterio 7. Información pública, transparencia y rendición de cuentas</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Ivan Diago</author>
  </authors>
  <commentList>
    <comment ref="A5" authorId="0" shapeId="0" xr:uid="{182F7C78-A2EA-4CAA-93DE-52D1C6ABF545}">
      <text>
        <r>
          <rPr>
            <sz val="9"/>
            <color indexed="81"/>
            <rFont val="Tahoma"/>
            <family val="2"/>
          </rPr>
          <t xml:space="preserve">Enumerar los posibles requisitos (necesidades y expectativas) </t>
        </r>
      </text>
    </comment>
    <comment ref="C5" authorId="0" shapeId="0" xr:uid="{698C4454-1986-42E2-BEB9-1277F99C0AD6}">
      <text>
        <r>
          <rPr>
            <sz val="9"/>
            <color indexed="81"/>
            <rFont val="Tahoma"/>
            <family val="2"/>
          </rPr>
          <t>Indicar la fecha en la que se realiza la valoración de cada uno de los requisitos</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Ivan Diago</author>
  </authors>
  <commentList>
    <comment ref="A4" authorId="0" shapeId="0" xr:uid="{E207F55C-2F3C-43A8-98FF-291377B34F9A}">
      <text>
        <r>
          <rPr>
            <sz val="9"/>
            <color indexed="81"/>
            <rFont val="Tahoma"/>
            <family val="2"/>
          </rPr>
          <t>relación de perfiles de puesto genéricos icnluidos en los documetnos del sistema</t>
        </r>
      </text>
    </comment>
    <comment ref="B4" authorId="0" shapeId="0" xr:uid="{C949F75A-88FF-47D0-9FA7-A5F71CE56244}">
      <text>
        <r>
          <rPr>
            <sz val="9"/>
            <color indexed="81"/>
            <rFont val="Tahoma"/>
            <family val="2"/>
          </rPr>
          <t xml:space="preserve">SIGLAS utilizadas en la docuemntación del Sistema para cada uno de los perfiles de puesto genéricos
</t>
        </r>
      </text>
    </comment>
    <comment ref="D4" authorId="0" shapeId="0" xr:uid="{02629E46-89E5-45FB-99C1-86BAE6D585E5}">
      <text>
        <r>
          <rPr>
            <sz val="9"/>
            <color indexed="81"/>
            <rFont val="Tahoma"/>
            <family val="2"/>
          </rPr>
          <t>Denominación específica del cargo que asume las funciones indicadas en la columna CARGO en el centro</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Ivan Diago</author>
  </authors>
  <commentList>
    <comment ref="F4" authorId="0" shapeId="0" xr:uid="{695DC924-26E1-4614-B43C-4A2D66F49E8E}">
      <text>
        <r>
          <rPr>
            <sz val="9"/>
            <color indexed="81"/>
            <rFont val="Tahoma"/>
            <family val="2"/>
          </rPr>
          <t>TIPO: indicar si son documentos comunes o específicos del Centro</t>
        </r>
      </text>
    </comment>
    <comment ref="G4" authorId="0" shapeId="0" xr:uid="{D241EC91-50E2-4841-A30B-C2C56547DB7F}">
      <text>
        <r>
          <rPr>
            <sz val="9"/>
            <color indexed="81"/>
            <rFont val="Tahoma"/>
            <family val="2"/>
          </rPr>
          <t>RELEVANCIA: indicar la relevancia relativa de la evidencia en el conjunto del SISCAL (enfocado a priorización de acciones)</t>
        </r>
      </text>
    </comment>
  </commentList>
</comments>
</file>

<file path=xl/sharedStrings.xml><?xml version="1.0" encoding="utf-8"?>
<sst xmlns="http://schemas.openxmlformats.org/spreadsheetml/2006/main" count="5875" uniqueCount="1235">
  <si>
    <t>CODIGO</t>
  </si>
  <si>
    <t>PS03</t>
  </si>
  <si>
    <t>CALIDAD</t>
  </si>
  <si>
    <t xml:space="preserve">SOPORTE DE ARCHIVO </t>
  </si>
  <si>
    <t xml:space="preserve">RESPONSABLE DE CUSTODIA </t>
  </si>
  <si>
    <t xml:space="preserve">Formulario cumplimentado </t>
  </si>
  <si>
    <t>Papel  o informático</t>
  </si>
  <si>
    <t>Expediente</t>
  </si>
  <si>
    <t>Informe seguimiento</t>
  </si>
  <si>
    <t>ORIGEN</t>
  </si>
  <si>
    <t xml:space="preserve">TIEMPO DE CONSERVACIÓN (AÑOS) </t>
  </si>
  <si>
    <t>UBICACIÓN</t>
  </si>
  <si>
    <t>REFERENCIA</t>
  </si>
  <si>
    <t>Real Decreto 951/2005, de 29 de julio, por el que se establece el marco general para la mejora de la calidad en la Administración General del Estado</t>
  </si>
  <si>
    <t>LINK</t>
  </si>
  <si>
    <t>https://www.boe.es/eli/es/rd/2005/07/29/951/con</t>
  </si>
  <si>
    <t>PS01</t>
  </si>
  <si>
    <t>PS02</t>
  </si>
  <si>
    <t>PS04</t>
  </si>
  <si>
    <t>PS05</t>
  </si>
  <si>
    <t>FECHA</t>
  </si>
  <si>
    <t>Ley 39/2015, de 1 de octubre, del Procedimiento Administrativo Común de las Administraciones Públicas</t>
  </si>
  <si>
    <t>https://www.boe.es/eli/es/l/2015/10/01/39/con</t>
  </si>
  <si>
    <t>ULTIMA MOFICACION</t>
  </si>
  <si>
    <t>RELACIÓN DE EVIDENCIAS IDENTIFICADS EN LOS DISTINTOS DOCUMENTOS DEL SGIC</t>
  </si>
  <si>
    <t>PC01</t>
  </si>
  <si>
    <t>Gestión de títulos</t>
  </si>
  <si>
    <t>PC02_S01</t>
  </si>
  <si>
    <t>Admisión</t>
  </si>
  <si>
    <t>PC02_S02</t>
  </si>
  <si>
    <t>PC02_S03</t>
  </si>
  <si>
    <t>Acogida</t>
  </si>
  <si>
    <t>Egreso</t>
  </si>
  <si>
    <t>PC02_S04</t>
  </si>
  <si>
    <t>Información académica</t>
  </si>
  <si>
    <t>PC03_S01</t>
  </si>
  <si>
    <t>PC03_S02</t>
  </si>
  <si>
    <t>PC03_S03</t>
  </si>
  <si>
    <t>Evaluación de Aprendizaje</t>
  </si>
  <si>
    <t>TFG - TFM</t>
  </si>
  <si>
    <t>PC04_S01</t>
  </si>
  <si>
    <t>PC04_S02</t>
  </si>
  <si>
    <t>PC04_S03</t>
  </si>
  <si>
    <t>Erasmus entrada</t>
  </si>
  <si>
    <t>SICUE-Seneca</t>
  </si>
  <si>
    <t>PC05</t>
  </si>
  <si>
    <t>Prácticas externas</t>
  </si>
  <si>
    <t>PC06</t>
  </si>
  <si>
    <t>Resultado de Formación</t>
  </si>
  <si>
    <t>PC07</t>
  </si>
  <si>
    <t>Información_Titulaciones</t>
  </si>
  <si>
    <t>PE01</t>
  </si>
  <si>
    <t>PE02</t>
  </si>
  <si>
    <t>PE03</t>
  </si>
  <si>
    <t>Oferta formativa</t>
  </si>
  <si>
    <t>Mejora continua</t>
  </si>
  <si>
    <t>Gestion_de_recursos_y_servicios</t>
  </si>
  <si>
    <t>Auditorías internas</t>
  </si>
  <si>
    <t>Columna1</t>
  </si>
  <si>
    <t>CRITERIOS Y DIRECCICES PARA EL ASEGURAMIENTO DE CALIDAD EN EL EEES (ESG)</t>
  </si>
  <si>
    <t>Criterio</t>
  </si>
  <si>
    <t>Diseño y aprobación de programas</t>
  </si>
  <si>
    <t>Titulo</t>
  </si>
  <si>
    <t>Descripción</t>
  </si>
  <si>
    <t>Directrices</t>
  </si>
  <si>
    <t>Criterio 1.1</t>
  </si>
  <si>
    <t>Política de aseguramiento de calidad</t>
  </si>
  <si>
    <t>Las instituciones deben tener una política pública de aseguramiento de la calidad que forme parte de su gestión estratégica. Los grupos de interés internos deben desarrollar e implantar esta política mediante estructuras y procesos adecuados, implicando a los grupos de interés externos.</t>
  </si>
  <si>
    <t>Criterio 1.2 Diseño y aprobación de programas</t>
  </si>
  <si>
    <t>Las instituciones deben tener procesos para el diseño y la aprobación de sus programas de estudio. Los programas se deben diseñar de manera que cumplan los objetivos establecidos para los mismos, incluyendo los resultados esperados del aprendizaje. La cualificación de un programa debe quedar claramente especificada y ha de ser pública y debe hacer referencia al nivel exacto del marco nacional de cualificaciones de educación superior y, por consiguiente, al Marco de Cualificaciones del Espacio Europeo de Educación Superior.</t>
  </si>
  <si>
    <t>Criterio 1.2</t>
  </si>
  <si>
    <t>Criterio 1.3</t>
  </si>
  <si>
    <t>Enseñanza, aprendizaje y evaluación centrados en el estudiante</t>
  </si>
  <si>
    <t>Las instituciones deben asegurarse de que los programas se imparten de manera que animen a los estudiantes a participar activamente en la creación del proceso de aprendizaje y que la evaluación de los estudiantes refleja este enfoque centrado en el estudiante.</t>
  </si>
  <si>
    <t>Los programas de estudio son el núcleo de la misión de docente de las instituciones de educación superior. Proporcionan a los estudiantes tanto conocimientos académicos como aptitudes, incluyendo también los que son transferibles, que pueden influir en su desarrollo personal y pueden aplicar en su futuro profesional.
Los programas
 están diseñados con referencia a objetivos globales del programa que están alineados con la estrategia institucional y sus resultados de aprendizaje previstos son explícitos;
 están diseñados con la participación de estudiantes y otros grupos de interés;
 se benefician de la experiencia y de niveles de referencia externos;
 reflejan las cuatro finalidades de la educación superior del Consejo de Europa (véase Alcance y Conceptos);
 están diseñados de manera que permitan una evolución continua de los estudiantes;
 definen el volumen de trabajo previsto de los estudiantes, por ejemplo, con respecto a los ECTS;
 incluyen oportunidades para realizar prácticas bien estructuradas, cuando proceda6;
 están sujetos a un proceso formal de aprobación institucional.
6 Las prácticas incluyen becas remuneradas de formación, pasantías y otros períodos del programa cursados fuera de la institución pero que permiten al estudiante adquirir experiencia en un área relacionada con sus estudios.</t>
  </si>
  <si>
    <t xml:space="preserve">Criterio 1.4 </t>
  </si>
  <si>
    <t>Admisión, evolución, reconocimiento y certificación de los estudiantes</t>
  </si>
  <si>
    <t>Las instituciones deben aplicar de manera consistente normas preestablecidas y públicas que abarquen todas las fases del “ciclo de vida” de los estudiantes, por ejemplo, admisión, progreso, reconocimiento y certificación de los estudiantes.</t>
  </si>
  <si>
    <t>Criterio 1.5</t>
  </si>
  <si>
    <t>Personal docente</t>
  </si>
  <si>
    <t>Las instituciones deben asegurar la competencia de sus profesores. Asimismo, deben utilizar procesos justos y transparentes para la contratación y el desarrollo de su personal.</t>
  </si>
  <si>
    <t>Criterio 1.6</t>
  </si>
  <si>
    <t>Criterio 1.7</t>
  </si>
  <si>
    <t>Criterio 1.8</t>
  </si>
  <si>
    <t>Recursos para el aprendizaje y apoyo a los estudiantes</t>
  </si>
  <si>
    <t>Las instituciones deben contar con una financiación suficiente para desarrollar las actividades de enseñanza y aprendizaje y asegurarse de que se ofrece a los estudiantes apoyo y recursos para el aprendizaje suficientes y fácilmente accesibles.</t>
  </si>
  <si>
    <t>Las instituciones deben asegurarse de que recopilan, analizan y usan la información pertinente para la gestión eficaz de sus programas y otras actividades.</t>
  </si>
  <si>
    <t>Gestión de la información</t>
  </si>
  <si>
    <t>Las instituciones deben publicar información clara, precisa, objetiva, actualizada y fácilmente accesible sobre sus actividades y programas.</t>
  </si>
  <si>
    <t>Información pública</t>
  </si>
  <si>
    <t>Criterio 1.9</t>
  </si>
  <si>
    <t>Criterio 1.10</t>
  </si>
  <si>
    <t>Seguimiento continuo y evaluación periódica de los programas</t>
  </si>
  <si>
    <t>Las instituciones deben hacer un seguimiento y una evaluación periódica de sus programas para garantizar que logran sus objetivos y responden a las necesidades de los estudiantes y de la sociedad. Dichas evaluaciones deben dar lugar a una mejora continua del programa. Como consecuencia de lo anterior, cualquier medida prevista o adoptada, debe comunicarse a todos los interesados.</t>
  </si>
  <si>
    <t>Las instituciones deben someterse a un proceso de aseguramiento externo de la calidad de naturaleza cíclica y en línea con los ESG.</t>
  </si>
  <si>
    <t>Aseguramiento externo de la calidad cíclico</t>
  </si>
  <si>
    <t>PARTE</t>
  </si>
  <si>
    <t>Parte 1</t>
  </si>
  <si>
    <t>Parte 2</t>
  </si>
  <si>
    <t>Criterio 2.1</t>
  </si>
  <si>
    <t>Criterio 2.2</t>
  </si>
  <si>
    <t>Criterio 2.3</t>
  </si>
  <si>
    <t>Criterio 2.4</t>
  </si>
  <si>
    <t>Criterio 2.5</t>
  </si>
  <si>
    <t>Criterio 2.6</t>
  </si>
  <si>
    <t>Criterio 2.7</t>
  </si>
  <si>
    <t>Importancia del aseguramiento interno de la calidad</t>
  </si>
  <si>
    <t>El aseguramiento externo de la calidad debe estar orientado a la eficacia de los procesos de aseguramiento interno de calidad que se describen en la Parte 1 de los ESG.</t>
  </si>
  <si>
    <t>El aseguramiento externo de la calidad se debe definir y diseñar específicamente para garantizar la adecuación al logro de sus fines y objetivos propuestos, al tiempo que tiene en consideración la normativa en vigor. Los grupos de interés deben participar en su diseño y en su mejora continua.</t>
  </si>
  <si>
    <t>Diseño de metodologías adecuadas a sus fines.</t>
  </si>
  <si>
    <t>Los procesos de aseguramiento externo de la calidad deben ser fiables y útiles, han de estar definidos previamente, deben implantarse de forma consistente y han de ser públicos. Estos procesos incluyen los siguientes elementos:
• una autoevaluación o equivalente
• una evaluación externa que normalmente incluye una visita externa
• un informe derivado de la evaluación</t>
  </si>
  <si>
    <t>Implantación de procesos</t>
  </si>
  <si>
    <t>Los procesos de aseguramiento externo de la calidad deben llevarse a cabo por grupos de pares evaluadores</t>
  </si>
  <si>
    <t>Pares evaluadores</t>
  </si>
  <si>
    <t>Criterios para fundamentar los resultados</t>
  </si>
  <si>
    <t>Los resultados o juicios derivados del aseguramiento externo de la calidad deben basarse en criterios explícitos y públicos que se aplican de manera sistemática, con independencia de que el proceso dé lugar a una decisión formal.</t>
  </si>
  <si>
    <t>Los informes detallados de los expertos deben hacerse públicos de manera clara y accesible tanto a la comunidad académica, como a los socios externos o a cualquier otra persona interesada. Si la agencia toma una decisión formal basada en los informes, la decisión debe publicarse de manera conjunta con el informe.</t>
  </si>
  <si>
    <t>Informes</t>
  </si>
  <si>
    <t>Los procesos de reclamaciones y recursos deben definirse de manera clara como parte del diseño de los procesos de aseguramiento externo de la calidad y deben comunicarse a las instituciones.</t>
  </si>
  <si>
    <t>Reclamaciones y recursos.</t>
  </si>
  <si>
    <t>CRITERIO2</t>
  </si>
  <si>
    <t>Parte 3</t>
  </si>
  <si>
    <t>Criterio 3</t>
  </si>
  <si>
    <t>Las agencias deben llevar a cabo actividades de aseguramiento externo de la calidad de manera regular según se define en la Parte 2 de los ESG. Deben tener metas y objetivos claros y explícitos que formen parte de su declaración de la misión y que estén disponibles de forma pública. Las metas y objetivos se deben trasladar al trabajo diario de la agencia. Las agencias deben asegurarse de que las partes interesadas participan en su gestión y trabajo.</t>
  </si>
  <si>
    <t>Actividades, política y procesos de aseguramiento de la calidad</t>
  </si>
  <si>
    <t>Criterio 3.1</t>
  </si>
  <si>
    <t>Criterio 3.2</t>
  </si>
  <si>
    <t>Criterio 3.3</t>
  </si>
  <si>
    <t>Criterio 3.4</t>
  </si>
  <si>
    <t>Criterio 3.5</t>
  </si>
  <si>
    <t>Criterio 3.6</t>
  </si>
  <si>
    <t>Criterio 3.7</t>
  </si>
  <si>
    <t>Las agencias deben someterse a una evaluación externa, al menos una vez cada cinco años para demostrar el cumplimiento de los ESG.</t>
  </si>
  <si>
    <t>Evaluación externa cíclica de las agencias</t>
  </si>
  <si>
    <t>Las agencias deben disponer de procesos de aseguramiento interno de la calidad relacionados con la definición, el aseguramiento y la mejora de la calidad e integridad de sus actividades.</t>
  </si>
  <si>
    <t>Aseguramiento interno de la calidad y ética profesional</t>
  </si>
  <si>
    <t>Las agencias deben disponer de recursos suficientes y apropiados, tanto humanos como financieros, para llevar a cabo su trabajo.</t>
  </si>
  <si>
    <t>Recursos</t>
  </si>
  <si>
    <t>Las agencias deben publicar con regularidad informes que describan y analicen las conclusiones generales de sus actividades de aseguramiento externo de la calidad.</t>
  </si>
  <si>
    <t>Análisis temáticos</t>
  </si>
  <si>
    <t>Las agencias deben ser independientes y actuar de manera autónoma. Deben ser las únicas responsables de su funcionamiento y de los resultados de sus operaciones, sin la influencia de terceros.</t>
  </si>
  <si>
    <t>Independencia</t>
  </si>
  <si>
    <t>Las agencias deben tener una base jurídica demostrable y deben ser reconocidas formalmente por las autoridades públicas competentes como agencias de aseguramiento externo de la calidad.</t>
  </si>
  <si>
    <t>Estatus oficial</t>
  </si>
  <si>
    <t xml:space="preserve">Esta política se lleva a la práctica mediante una serie de procesos de aseguramiento interno de la calidad que permiten la participación de toda la institución. </t>
  </si>
  <si>
    <t>Es responsabilidad de la institución decidir cómo se implanta, supervisa y revisa dicha política.</t>
  </si>
  <si>
    <t>La política de aseguramiento de la calidad abarca ámbito de las actividades de una institución que se subcontratan o que realizan terceros.</t>
  </si>
  <si>
    <t>Las políticas y los procesos son los principales pilares de un sistema institucional de aseguramiento de la calidad coherente que forma un ciclo para la mejora continua y contribuye a la responsabilidad de la institución. Ayuda al desarrollo de una cultura de calidad, en la que todos los grupos de interés internos asumen su responsabilidad en la calidad y se comprometen con el aseguramiento de la calidad en todos los niveles de la institución. Para facilitar este objetivo, la política ha de tener un estatuto formal y estar disponible públicamente.</t>
  </si>
  <si>
    <t>Las políticas de aseguramiento de la calidad son más eficaces cuando reflejan la relación entre investigación y enseñanza y aprendizaje y tienen en cuenta tanto el contexto nacional, en el que opera la institución, como el contexto institucional y su planteamiento estratégico. Una política de este tipo ayuda
 a la organización del sistema de aseguramiento de la calidad;
 a los departamentos, universidades, facultades y a otras unidades organizativas, así como a las autoridades institucionales, personal independiente y estudiantes, a asumir sus responsabilidades en el aseguramiento de la calidad.;
 a la libertad e integridad académica y a controlar el fraude académico;
 a evitar la intolerancia de cualquier tipo o la discriminación de los estudiantes o del personal;
 a la implicación de los grupos de interés externos en el aseguramiento de la calidad.</t>
  </si>
  <si>
    <t xml:space="preserve">La enseñanza y el aprendizaje centrados en el estudiante desempeñan un papel importante a la hora de estimular la motivación, la autorreflexión y la participación de los estudiantes en el proceso de aprendizaje. Esto significa que hay que analizar detenidamente el diseño y la impartición de los programas de estudio, así como la evaluación de los resultados.
La implantación de la enseñanza y el aprendizaje centrados en el estudiante
 tiene en cuenta y se ocupa de la diversidad de estudiantes y sus necesidades, permitiendo vías de aprendizaje flexibles;
 contempla y utiliza diferentes modalidades de impartición, según proceda;
 usa de manera flexible varios métodos pedagógicos;
 evalúa y adapta con regularidad las modalidades de impartición y los métodos pedagógicos;
 fomenta la autonomía del alumno, a la vez que garantiza apoyo y orientación adecuados por parte del profesor;
 fomenta el respeto mutuo entre alumno y profesor;
 tiene procedimientos adecuados para atender las quejas de los estudiantes.
</t>
  </si>
  <si>
    <t>Dada la importancia de la evaluación para el progreso de los estudiantes y sus futuras profesiones, los procesos de aseguramiento de la calidad de la evaluación tienen en cuenta lo siguiente:
 los evaluadores están familiarizados con los métodos de examen y evaluación existentes y reciben ayuda para desarrollar sus propias capacidades en este campo;
 los criterios y el método de evaluación, así como los criterios de calificación se publican con antelación;
 la evaluación permite a los estudiantes demostrar en qué medida han logrado los resultados de aprendizaje previstos. Se informa a los estudiantes sobre el proceso de aprendizaje y, si es necesario, se les asesora;
 en la medida de lo posible, varios examinadores participan en la evaluación;
 las normas de evaluación tienen en cuenta circunstancias atenuantes;
 la evaluación es consistente, se aplica adecuadamente a todos los estudiantes y se realiza conforme a los procedimientos establecidos;
 existe un procedimiento formal de reclamación a disposición de los estudiantes.</t>
  </si>
  <si>
    <t>El hecho de proporcionar las condiciones y el apoyo necesarios para que los estudiantes progresen en su trayectoria académica supone un beneficio para los estudiantes, los programas, las instituciones y los sistemas en su conjunto. Es fundamental disponer de procedimientos de admisión, reconocimiento y de finalización, especialmente cuando existe movilidad de estudiantes entre sistemas de educación superior.</t>
  </si>
  <si>
    <t>Es importante implantar, de manera coherente y transparente, políticas de acceso, procesos y criterios de admisión. Se ofrece así orientación sobre la institución y el programa.</t>
  </si>
  <si>
    <t>Las instituciones necesitan establecer procesos y herramientas para recopilar, hacer seguimiento y actuar sobre la información relativa al progreso de los estudiantes.</t>
  </si>
  <si>
    <t>En educación superior, el reconocimiento adecuado de las cualificaciones, los períodos de estudio y el aprendizaje previo, incluido el reconocimiento del aprendizaje no formal e informal, son componentes esenciales para garantizar el progreso de los estudiantes en sus estudios, a la vez que sirven para facilitar la movilidad. Unos procedimientos de reconocimiento adecuados dependen de que
 la práctica institucional de reconocimiento esté en línea con los principios de la Convención de Lisboa sobre reconocimiento de cualificaciones;
 se establezca una correcta cooperación con otras instituciones, agencias de aseguramiento de la calidad y el centro nacional de ENIC/NARIC a fin de garantizar un reconocimiento coherente en todo el país.</t>
  </si>
  <si>
    <t>La graduación representa la culminación del período de estudio de los estudiantes. Los estudiantes tienen que recibir documentación que explique la cualificación obtenida, incluyendo los resultados de aprendizaje alcanzados y el contexto, nivel, contenido y estatus de los estudios seguidos y completados satisfactoriamente</t>
  </si>
  <si>
    <t>El papel del profesor es fundamental para que el estudiante adquiera una experiencia de gran calidad y le permita adquirir conocimientos, competencias y destrezas. La diversidad de estudiantes y un enfoque con más énfasis en los resultados del aprendizaje requieren de un proceso de enseñanza-aprendizaje centrados en el estudiante y, por lo tanto, de que cambie también el papel del profesor (véase Criterio 1.3).</t>
  </si>
  <si>
    <t>Las instituciones de educación superior son las principales responsables de la calidad de su personal, así como de proveerles de un ambiente propicio que les permita realizar su trabajo de manera eficaz. Un entorno de este tipo debe permitir
 establecer y seguir procesos claros, transparentes y justos para la contratación de personal y condiciones de empleo que reconozcan la importancia de la enseñanza;
 ofrecer oportunidades para el desarrollo profesional del personal docente y potenciarlo;
fomentar la actividad intelectual para reforzar el vínculo entre educación e investigación;
 fomentar la innovación en los métodos de enseñanza y el uso de nuevas tecnologías.</t>
  </si>
  <si>
    <t>Para una buena experiencia en educación superior, las instituciones ofrecen una amplia gama de recursos que facilitan el aprendizaje a los estudiantes. Éstos van desde recursos físicos, como bibliotecas, centros de estudio e infraestructura de TIC, hasta recursos humanos como tutores, orientadores y otros asesores. El papel de los servicios de apoyo es fundamental para facilitar la movilidad de los estudiantes entre sistemas de educación superior.</t>
  </si>
  <si>
    <t>A la hora de asignar, planificar y proporcionar los recursos para el aprendizaje y el apoyo a los estudiantes, se han de tener en cuenta las necesidades de una población estudiantil diversa (adultos, a tiempo parcial, trabajadores y estudiantes extranjeros, así como estudiantes discapacitados) y el cambio hacia un aprendizaje centrado en el estudiante incluyendo modos de enseñanza y aprendizaje flexibles.</t>
  </si>
  <si>
    <t>Se pueden organizar actividades y centros de apoyo de diferentes modos dependiendo del contexto institucional. No obstante, el aseguramiento interno de la calidad ha de garantizar que todos los recursos son adecuados para sus fines, resultan accesibles y los estudiantes están informados de los servicios disponibles.</t>
  </si>
  <si>
    <t>A la hora de ofrecer servicios de apoyo, el papel del personal de apoyo y administrativo es fundamental y, por lo tanto, debe estar cualificado y tener oportunidades para desarrollar sus competencias.</t>
  </si>
  <si>
    <t>La existencia de datos confiables resulta esencial para una toma de decisiones fundamentadas con el objeto de saber cuáles son los aspectos de la organización que funcionan bien y aquellos que requieren de una mayor atención. Unos procesos eficaces para recopilar y analizar la información sobre los programas de estudio y cualquier otra actividad de la institución contribuyen a alimentar el sistema de aseguramiento interna de la calidad.</t>
  </si>
  <si>
    <t>La información recopilada depende, en cierto modo, del tipo de institución y de su misión. Los elementos identificados a continuación resultan de interés a este respecto:
 Indicadores clave de rendimiento;
 Perfil de la población estudiantil;
 Progreso de los estudiantes, tasas de éxito y de abandono;
 Satisfacción de los estudiantes con sus programas;
 Apoyo a los estudiantes y recursos de aprendizaje disponibles;
 Perspectivas profesionales para los graduados.</t>
  </si>
  <si>
    <t>Para recopilar información se pueden utilizar distintos métodos. Es importante que los estudiantes y el personal participen en el proceso de proporcionar la información y de analizarla, así como en la planificación de actividades de seguimiento.</t>
  </si>
  <si>
    <t>La información sobre las actividades de las instituciones resulta útil para los estudiantes actuales y futuros, así como para los graduados, otros grupos de interés y el público en general.</t>
  </si>
  <si>
    <t>Por lo tanto, las instituciones deben facilitar información sobre sus actividades que incluya la oferta de programas y sus criterios de selección, los resultados del aprendizaje previstos de dichos programas, las cualificaciones a las que conducen, los procedimientos de enseñanza, aprendizaje y evaluación utilizados, las tasas de aprobados y las oportunidades de aprendizaje disponibles para sus estudiantes, así como información sobre empleo para los graduados.</t>
  </si>
  <si>
    <t>El seguimiento, la evaluación y la revisión periódica de los programas de estudio tienen como objetivo garantizar que la oferta continúa siendo apropiada y facilita un entorno de aprendizaje eficaz y propicio para los estudiantes.</t>
  </si>
  <si>
    <t>Estos procesos incluyen la evaluación:
 del contenido del programa a la luz de las últimas investigaciones en la disciplina correspondiente, garantizando así que el programa está actualizado ;
 de las necesidades cambiantes de la sociedad;
 del volumen de trabajo, evolución y finalización de los estudiantes;
 de la eficacia de los procedimientos de evaluación de los estudiantes;
 de las expectativas, necesidades y satisfacción de los estudiantes en relación con el programa;
 de los servicios de apoyo y el entorno de aprendizaje y de su adecuación al programa.</t>
  </si>
  <si>
    <t>Los programas se evalúan y revisan con regularidad con la participación de estudiantes y otros grupos de interés. La información recopilada se analiza y el programa se adapta para garantizar que está actualizado. Finalmente, se publican las especificaciones de los programas revisados.</t>
  </si>
  <si>
    <t>El aseguramiento externo de la calidad, en sus distintas formas, puede verificar la eficacia del aseguramiento interno de la calidad de las instituciones, servir de catalizador para la mejora y ofrecer las nuevas perspectivas de las instituciones. Asimismo, proporcionará información para asegurar a la propia institución y al público la calidad de las actividades de dicha institución.</t>
  </si>
  <si>
    <t>Las instituciones deben participar en un proceso de aseguramiento externo de la calidad de naturaleza cíclica que tengan en cuenta, si procede, las exigencias del marco jurídico en vigor. Por lo tanto dependiendo del marco, el aseguramiento externo de la calidad puede adoptar diferentes formas y centrarse en diferentes niveles organizativos (tales como el programa, el centro o la institución).</t>
  </si>
  <si>
    <t>El aseguramiento de la calidad es un proceso continuo que no termina con el informe externo o su proceso de seguimiento dentro de la institución. Por lo tanto, las instituciones han de garantizar que los progresos realizados desde la última actividad de aseguramiento externo de calidad han tenido en cuenta a la hora de prepararse para el siguiente proceso.</t>
  </si>
  <si>
    <t>El aseguramiento de la calidad en la educación superior se basa en la responsabilidad de las instituciones para con la calidad de sus programas y de toda la oferta formativa. Por lo tanto, es importante que el aseguramiento externo de la calidad reconozca y respalde la responsabilidad institucional para con el aseguramiento de la calidad. Para garantizar el vínculo entre aseguramiento interno y externo de la calidad, el aseguramiento externo de la calidad debe tener en consideración los criterios de la Parte 1. Estos criterios se deben tratar de manera diferente dependiendo del tipo de aseguramiento externo de calidad.</t>
  </si>
  <si>
    <t>Con el fin de garantizar la eficacia y la objetividad, resulta fundamental que el aseguramiento externo de la calidad tenga metas claras acordadas por los grupos de interés.</t>
  </si>
  <si>
    <t>Las metas, los objetivos y la implantación de los procesos
 tendrán presente el nivel de volumen de trabajo y el coste que supondrá a las instituciones;
 tendrán en cuenta la necesidad de ayudar a las instituciones a mejorar la calidad;
 permitirán a las instituciones demostrar la mejora;
 tendrán como resultado una información clara sobre los resultados y el seguimiento.</t>
  </si>
  <si>
    <t>El sistema de aseguramiento externo de la calidad puede funcionar de un modo más flexible si las instituciones pueden demostrar la eficacia de su propio sistema de aseguramiento interno de la calidad.</t>
  </si>
  <si>
    <t>Un proceso de aseguramiento externo de la calidad realizado de manera profesional, coherente y transparente garantiza su aceptación y su impacto.</t>
  </si>
  <si>
    <t>Dependiendo del diseño del sistema de aseguramiento externo de la calidad, la institución proporciona la base para el aseguramiento externo de calidad mediante una autoevaluación o recopilando otro material, que incluya documentación justificativa. Normalmente, la documentación por escrito se complementa con entrevistas con los grupos de interés durante una visita externa. Las conclusiones de la evaluación se resumen en un informe (véase Criterio 2.5) redactado por un grupo de expertos externos (véase Criterio 2.4).</t>
  </si>
  <si>
    <t>El aseguramiento externo de la calidad no finaliza con el informe de los expertos. El informe proporciona una orientación clara sobre la actuación institucional. Las agencias deben contar con un proceso de seguimiento sistemático que contemple las medidas adoptadas por la institución. La naturaleza del seguimiento dependerá del diseño del aseguramiento externo de la calidad.</t>
  </si>
  <si>
    <t>Algo consustancial al aseguramiento externo de la calidad es la amplia experiencia que proporcionan los pares evaluadores, que contribuyen al trabajo de la agencia mediante la aportación de distintos puntos de vista, que incluyen los relativos a las instituciones, los académicos, los estudiantes y a los empleadores / profesionales.</t>
  </si>
  <si>
    <t>Con el fin de garantizar el valor y la consistencia del trabajo de los expertos,
 deben seleccionarse cuidadosamente
 deben tener aptitudes adecuadas y estar capacitados para realizar su trabajo;
 se les debe proporcionar una formación adecuada.</t>
  </si>
  <si>
    <t>La agencia debe velar por la independencia de los expertos mediante la implantación de un mecanismo que garantice la ausencia de conflicto de intereses.</t>
  </si>
  <si>
    <t>Es deseable contar con la participación de expertos internacionales en los procesos de aseguramiento externo de la calidad, como miembros de los paneles de evaluación por ejemplo, ya que proporciona unas posibilidades mayores al desarrollo y a la implantación de los procesos.</t>
  </si>
  <si>
    <t>El aseguramiento externo de la calidad y en particular sus resultados, tienen un impacto considerable en las instituciones y en los programas que se evalúan y someten a juicio.</t>
  </si>
  <si>
    <t>En interés de la equidad y de la fiabilidad, los resultados del aseguramiento externo de la calidad se basan en criterios públicos y predefinidos, que se interpretan de manera sistemática y se basan en datos contrastados. Según el sistema de aseguramiento externo de la calidad utilizado, los resultados pueden adoptar distintas formas, por ejemplo, recomendaciones, juicios o decisiones formales.</t>
  </si>
  <si>
    <t>El informe de los expertos constituye para la institución la base para las medidas de seguimiento de la evaluación externa y facilita a la sociedad información relativa a las actividades de la misma. Para poder utilizar el informe como base para las medidas que se vayan a adoptar, es necesario que su estructura y lenguaje sean claros y concisos y que incluya:
 la descripción del contexto (para ayudar a ubicar la institución de educación superior en su contexto específico);
 la descripción del procedimiento individual, incluyendo los expertos que participan;
 los datos contrastados, análisis y resultados;
 las conclusiones;
 los ejemplos de buenas prácticas demostradas por la institución;
 las recomendaciones para medidas de seguimiento.</t>
  </si>
  <si>
    <t>La redacción de un resumen del informe puede resultar muy útil.</t>
  </si>
  <si>
    <t>La exactitud de los datos de un informe se mejora si se da a la institución la oportunidad de indicar los errores de interpretación en los que se pudiera haber incurrido, antes de dar por concluido el informe.</t>
  </si>
  <si>
    <t>En un procedimiento de recurso, la institución pone en cuestión los resultados formales del proceso, cuando puede demostrar que el resultado no se basa en una evidencia sólida, que los criterios no se han aplicado correctamente o que los procesos no se han implantado de manera sistemática.</t>
  </si>
  <si>
    <t>Con el fin de proteger los derechos de las instituciones y garantizar una toma de decisiones justa, el aseguramiento externo de la calidad debe aplicarse de un modo abierto y responsable. No obstante, puede haber malentendidos o situaciones de discrepancia sobre el proceso o los resultados formales.</t>
  </si>
  <si>
    <t>Las instituciones han de tener acceso a procesos que les permitan plantear cuestiones de interés a la agencia. Las agencias deben tratar dichas cuestiones de manera profesional mediante un proceso bien definido que se aplique de manera sistemática.</t>
  </si>
  <si>
    <t>Un procedimiento de reclamaciones permite a la institución manifestar su descontento sobre el desarrollo del proceso o de aquellos que lo han llevado a cabo.</t>
  </si>
  <si>
    <t>Para garantizar la relevancia del aseguramiento externo de la calidad es importante que las instituciones y el público confíen en las agencias.
Por lo tanto, las metas y objetivos de las actividades de aseguramiento de la calidad deben detallarse y publicarse junto con la naturaleza de la interacción entre las agencias y los grupos de interés de la educación superior, especialmente en lo que respecta a las instituciones de educación superior, así como el alcance del trabajo de las agencias. La suficiencia técnica de la agencia se puede ampliar mediante la inclusión de expertos internacionales en sus comités.</t>
  </si>
  <si>
    <t>Las agencias realizan diferentes actividades de aseguramiento externo de la calidad para lograr distintos objetivos. Entre dichas actividades se incluyen la evaluación, la certificación, la auditoría, la acreditación u otras actividades similares a nivel institucional o de los programas que se pueden realizar de manera diferente. Cuando las agencias realizan también otras actividades es necesario realizar una clara distinción entre el aseguramiento externo de la calidad y sus otros ámbitos de trabajo.</t>
  </si>
  <si>
    <t>En particular, cuando el aseguramiento externo de la calidad se realiza a efectos reguladores, las instituciones deben tener la seguridad de que los resultados de dicho proceso son aceptados dentro de su sistema de educación superior por el estado, los grupos de interés y el público.</t>
  </si>
  <si>
    <t>Unas instituciones autónomas han de tener su correspondencia en unas agencias independientes.</t>
  </si>
  <si>
    <t>A la hora de considerar la independencia de una agencia es importante tener en cuenta los siguientes elementos:
 Independencia organizativa, demostrada mediante documentación oficial (por ejemplo, documentos de gobierno, actos jurídicos o estatutos de la organización) que estipule la independencia del trabajo de la agencia respecto de terceros tales como instituciones de educación superior, gobiernos y de otros grupos de interés;
 Independencia operativa para demostrar que la definición y el funcionamiento de los procedimientos y métodos de la agencia, así como la designación y el nombramiento de expertos externos se realizan sin depender de terceros tales como instituciones de educación superior, gobiernos y grupos de interés;
 Independencia de los resultados formales: si bien los expertos de los diferentes grupos de interés, especialmente los estudiantes, participan en los procesos de aseguramiento de la calidad, los resultados definitivos de dichos procesos son responsabilidad de la agencia.</t>
  </si>
  <si>
    <t>Cualquiera que participe en las actividades de aseguramiento externo de la calidad de una agencia (por ejemplo, en calidad de experto) sabe que, si bien puede ser designado por terceros, cuando trabaja para la agencia actúa a título personal y no en representación de la organización que le designó. La independencia es importante para garantizar que los procedimientos y decisiones se basan únicamente en conocimientos especializados.</t>
  </si>
  <si>
    <t>En la ejecución de su trabajo, las agencias obtienen información sobre programas e instituciones que puede resultar útil más allá del alcance de un único proceso, proporcionando material para análisis estructurados de todo el sistema de educación superior. Las conclusiones de dichos estudios analíticos pueden ayudar a reflexionar sobre las políticas y procesos de aseguramiento de la calidad y a su mejora en contextos institucionales, nacionales e internacionales.</t>
  </si>
  <si>
    <t>Un análisis detenido y minucioso de dicha información permite mostrar evoluciones, tendencias y áreas de buenas prácticas o dificultades recurrentes.</t>
  </si>
  <si>
    <t>La financiación suficiente y apropiada de las agencias resulta de interés público, dado el impacto tan importante que la educación superior tiene en el desarrollo de las sociedades y de los individuos. Los recursos de las agencias les permiten organizar y desarrollar sus actividades de aseguramiento externo de la calidad de manera eficaz y eficiente. Además, los recursos permiten a las agencias mejorar, reflexionar sobre su práctica e informar al público de sus actividades.</t>
  </si>
  <si>
    <t>Las agencias deben rendir cuentas a sus grupos de interés. Por lo tanto, es necesario que el trabajo de la agencia se desarrolle de acuerdo con altos niveles de profesionalidad e integridad. La evaluación y mejora han de tener un carácter continuo, con el fin de garantizar que los servicios que prestan a las instituciones y a la sociedad sean óptimos.</t>
  </si>
  <si>
    <t>Las agencias aplican una política de aseguramiento interno de la calidad que está disponible en su sitio web. Dicha política
 garantiza que todas las personas que participan en sus actividades están capacitadas y actúan de forma ética y profesional;
 incluye mecanismos de respuesta internos y externos que dan lugar a una mejora continua dentro de la agencia;
 evita cualquier tipo de actitud intolerante o discriminatoria;
 establece una comunicación apropiada con las autoridades competentes de las jurisdicciones donde opera;
 garantiza que las actividades o los materiales desarrollados por los subcontratistas, están en línea con los ESG, en el caso de que algunos o todos los elementos de sus actividades de aseguramiento de la calidad se subcontraten a terceros;
 permite a la agencia establecer el estatus y el reconocimiento de las instituciones con las que realiza el aseguramiento externo de la calidad.</t>
  </si>
  <si>
    <t>Una evaluación externa periódica permitirá a la agencia reflexionar sobre sus políticas y actividades. Así mismo, proporciona un medio para garantizar a la agencia y a sus grupos de interés que continúa cumpliendo con los principios consagrados en los ESG.</t>
  </si>
  <si>
    <t>ESTADO</t>
  </si>
  <si>
    <t>EN VIGOR</t>
  </si>
  <si>
    <t>https://www.boe.es/eli/es/rd/2009/11/06/1671/con</t>
  </si>
  <si>
    <t>Ley 11/2007, de 22 de junio, de acceso electrónico de los ciudadanos a los Servicios Públicos</t>
  </si>
  <si>
    <t>Real Decreto 1671/2009, de 6 de noviembre, por el que se desarrolla parcialmente la Ley 11/2007, de 22 de junio, de acceso electrónico de los ciudadanos a los servicios públicos</t>
  </si>
  <si>
    <t>https://www.boe.es/eli/es/l/2007/06/22/11/con</t>
  </si>
  <si>
    <t>Real Decreto 203/2021, de 30 de marzo, por el que se aprueba el Reglamento de actuación y funcionamiento del sector público por medios electrónicos</t>
  </si>
  <si>
    <t>https://www.boe.es/eli/es/rd/2021/03/30/203/con</t>
  </si>
  <si>
    <t>Real Decreto 1720/2007, de 21 de diciembre, por el que se aprueba el Reglamento de desarrollo de la Ley Orgánica 15/1999, de 13 de diciembre, de protección de datos de carácter personal</t>
  </si>
  <si>
    <t>https://www.boe.es/eli/es/rd/2007/12/21/1720/con</t>
  </si>
  <si>
    <t>Ley Orgánica 15/1999, de 13 de diciembre, de Protección de Datos de Carácter Personal</t>
  </si>
  <si>
    <t>https://www.boe.es/eli/es/lo/1999/12/13/15/con</t>
  </si>
  <si>
    <t>https://eur-lex.europa.eu/eli/reg/2016/679/oj</t>
  </si>
  <si>
    <t>Reglamento (UE) 2016/679 del Parlamento Europeo y del Consejo, de 27 de abril de 2016, relativo a la protección de las personas físicas en lo que respecta al tratamiento de datos personales y a la libre circulación de estos datos y por el que se deroga la Directiva 95/46/CE (Reglamento general de protección de datos)</t>
  </si>
  <si>
    <t xml:space="preserve">REGLAMENTO DEL ARCHIVO GENERAL DE LA UCM </t>
  </si>
  <si>
    <t>https://www.ucm.es/normativa-del-archivo</t>
  </si>
  <si>
    <t>Vicedecano/a  con competencias en calidad / Departamento/ Servicio</t>
  </si>
  <si>
    <t>Vicedecano/a    con competencias en Calidad/ Departamento/ Servicio</t>
  </si>
  <si>
    <t>Comunicado a la persona interesada</t>
  </si>
  <si>
    <t>Vicedecano/a  con competencias en Calidad/ Departamento/ Servicio</t>
  </si>
  <si>
    <t>Vicedecano/a con competencias en Calidad/ Departamento/ Servicio</t>
  </si>
  <si>
    <t>28043119</t>
  </si>
  <si>
    <t>28042899</t>
  </si>
  <si>
    <t>28042383</t>
  </si>
  <si>
    <t>28039293</t>
  </si>
  <si>
    <t>28036917</t>
  </si>
  <si>
    <t>28029101</t>
  </si>
  <si>
    <t>28029044</t>
  </si>
  <si>
    <t>28027849</t>
  </si>
  <si>
    <t>28027837</t>
  </si>
  <si>
    <t>28027761</t>
  </si>
  <si>
    <t>28027758</t>
  </si>
  <si>
    <t>28027746</t>
  </si>
  <si>
    <t>28027734</t>
  </si>
  <si>
    <t>28027722</t>
  </si>
  <si>
    <t>28027710</t>
  </si>
  <si>
    <t>28027126</t>
  </si>
  <si>
    <t>28027047</t>
  </si>
  <si>
    <t>28027035</t>
  </si>
  <si>
    <t>28027011</t>
  </si>
  <si>
    <t>28027001</t>
  </si>
  <si>
    <t>28026997</t>
  </si>
  <si>
    <t>28026985</t>
  </si>
  <si>
    <t>28026973</t>
  </si>
  <si>
    <t>28026869</t>
  </si>
  <si>
    <t>28026821</t>
  </si>
  <si>
    <t>28026730</t>
  </si>
  <si>
    <t>CODMEC</t>
  </si>
  <si>
    <t>NOMID1</t>
  </si>
  <si>
    <t>CODNUM</t>
  </si>
  <si>
    <t>CÓDIGOS DE CENTRO (GEA)</t>
  </si>
  <si>
    <t>SI</t>
  </si>
  <si>
    <t>DEROGADO</t>
  </si>
  <si>
    <r>
      <t xml:space="preserve">Criterios y directrices para el </t>
    </r>
    <r>
      <rPr>
        <b/>
        <sz val="10"/>
        <color rgb="FFC00000"/>
        <rFont val="Calibri"/>
        <family val="2"/>
        <scheme val="minor"/>
      </rPr>
      <t>aseguramiento interno de la calidad</t>
    </r>
  </si>
  <si>
    <r>
      <t xml:space="preserve">Criterios y directrices para la el </t>
    </r>
    <r>
      <rPr>
        <b/>
        <sz val="10"/>
        <color rgb="FFC00000"/>
        <rFont val="Calibri"/>
        <family val="2"/>
        <scheme val="minor"/>
      </rPr>
      <t>aseguramiento externo de la calidad</t>
    </r>
  </si>
  <si>
    <r>
      <t xml:space="preserve">Criterios y directrices europeos para las </t>
    </r>
    <r>
      <rPr>
        <b/>
        <sz val="10"/>
        <color rgb="FFC00000"/>
        <rFont val="Calibri"/>
        <family val="2"/>
        <scheme val="minor"/>
      </rPr>
      <t>agencias</t>
    </r>
    <r>
      <rPr>
        <b/>
        <sz val="10"/>
        <color rgb="FF000000"/>
        <rFont val="Calibri"/>
        <family val="2"/>
        <scheme val="minor"/>
      </rPr>
      <t xml:space="preserve"> de aseguramiento externo de la calidad</t>
    </r>
  </si>
  <si>
    <t>Criterio 1.4  Admisión, evolución, reconocimiento y certificación de los estudiantes</t>
  </si>
  <si>
    <t>Criterio 1.1 Política de aseguramiento de calidad</t>
  </si>
  <si>
    <t>Criterio 1.3 Enseñanza, aprendizaje y evaluación centrados en el estudiante</t>
  </si>
  <si>
    <t>MODELO AUDIT (DOCUMENTO 02): DIRECTRICES, DEFINICIÓN Y DOCUMENTACIÓN DEL SAIC (ANECA)</t>
  </si>
  <si>
    <t>MODELO AUDIT (DOCUMENTO 02): CRITERIOS Y DIRECTRICES PARA EL DISEÑO DE SISTEMAS DE ASEGURAMIENTO INTERNO DE CALIDAD (ANECA)</t>
  </si>
  <si>
    <t>Cómo el Centro define su política y objetivos de calidad</t>
  </si>
  <si>
    <t>Criterio 1</t>
  </si>
  <si>
    <t>En este apartado se presentan un conjunto de criterios y directrices para el diseño de los SAIC. Estas pautas pueden facilitar a los Centros el proceso de diagnóstico de dichos sistemas. Para ello, junto con estas directrices, los Centros pueden utilizar el documento 03, “Herramientas para el diagnóstico”.</t>
  </si>
  <si>
    <t>Cómo el Centro garantiza la calidad de sus programas formativos.</t>
  </si>
  <si>
    <t>Criterio 2</t>
  </si>
  <si>
    <t>Criterio 4</t>
  </si>
  <si>
    <t>Criterio 5</t>
  </si>
  <si>
    <t>Criterio 6</t>
  </si>
  <si>
    <t>Criterio 7</t>
  </si>
  <si>
    <t>Criterio 8</t>
  </si>
  <si>
    <t>El Centro debe dotarse de procedimientos que le permitan comprobar que las acciones que emprende tienen como finalidad fundamental favorecer el aprendizaje del estudiante y su acceso a las normas que regulan todas las fases del proceso formativo, desde su admisión, adquisición de competencias y habilidades, hasta la certificación de los resultados de aprendizaje adquiridos.</t>
  </si>
  <si>
    <t>Cómo el Centro orienta sus enseñanzas a los estudiantes.</t>
  </si>
  <si>
    <t>Cómo la Universidad y/o Centro garantiza y mejora la calidad de su personal académico.</t>
  </si>
  <si>
    <t>Cómo la Universidad y/o Centro gestiona y mejora sus recursos y servicios</t>
  </si>
  <si>
    <t>La Universidad y/ o el Centro9 debe dotarse de mecanismos que le permitan diseñar, gestionar y mejorar los servicios de apoyo al alumnado, así como de los recursos humanos y materiales10 necesarios para facilitar un adecuado desarrollo de su aprendizaje.
9 Siempre de acuerdo con su capacidad de actuación, de manera coordinada con la universidad a la que pertenece, y conforme a la normativa nacional, autonómica, estatutos y reglamentos de la propia universidad que apliquen a esta cuestión
10 Instalaciones (aulas, salas de estudio, aulas de informática, laboratorios, salas de reunión, puestos de lectura en biblioteca) y equipamiento, material científico, técnico, asistencial y artístico.</t>
  </si>
  <si>
    <t>La Universidad y/o el Centro7, debe contar con mecanismos que aseguren que el acceso, gestión, desarrollo y formación de su personal académico y de apoyo a la docencia, se realiza con las debidas garantías para que cumpla con las funciones que le son propias.
7 Siempre de acuerdo con su capacidad de actuación, de manera coordinada tanto con la universidad a la que pertenece, como con los Departamentos docentes, y conforme a la normativa nacional, autonómica, estatutos y reglamentos de la propia universidad que apliquen a esta cuestión</t>
  </si>
  <si>
    <t>El Centro2 debe contar con mecanismos que le permitan mantener y renovar su oferta formativa, desarrollando metodologías para el diseño, aprobación, control y revisión periódica (interna y externa), de los programas.
2 De manera coordinada con la Universidad a la que pertenece, en particular cuando se trate de procesos de carácter transversal y cuya responsabilidad recaiga en ésta.</t>
  </si>
  <si>
    <t>Cómo el Centro analiza y tiene en cuenta la información de los resultados que obtienen los procesos del SAIC.</t>
  </si>
  <si>
    <t>El Centro11 debe dotarse de procedimientos que le permitan medir, analizar y utilizar los resultados generados por el SAIC, entre otros, del aprendizaje12, de la satisfacción de los distintos grupos de interés y de la inserción laboral/ empleabilidad, para la toma de decisiones que conduzcan a una mejora de la calidad de las enseñanzas que imparte y del resto de actividades que realiza.
11 Con el apoyo, en su caso, de la universidad.
12 Puede resultar útil a este respecto, hacer uso de lo previsto en el documento de ANECA: “Guía de apoyo para la redacción, puesta en práctica y evaluación de los RESULTADOS DEL APRENDIZAJE” (http://www.aneca.es/Documentos-y-publicaciones/Otras-guias-y-documentos-de-evaluacion/Guia-de-apoyo-para-la-redaccion-puesta-en-practica-y-evaluacion-de-los-RESULTADOS-DEL-APRENDIZAJE)</t>
  </si>
  <si>
    <t>Cómo la Universidad publica la información sobre los títulos y otras actividades realizadas.</t>
  </si>
  <si>
    <t>La Universidad y/ o el Centro14, debe dotarse de mecanismos que le permitan garantizar la publicación y difusión periódica de información fiable, actualizada y accesible, relativa a los títulos ofertadas y sus resultados, así como a otras actividades realizadas en aquel15.
14 Siempre de acuerdo con su capacidad de actuación, de manera coordinada con la universidad a la que pertenece, y conforme a la normativa nacional, autonómica, estatutos y reglamentos de la propia universidad que apliquen a esta cuestión
15 Preservando siempre que legal o reglamentariamente se requiera, la identidad de los sujetos individuales</t>
  </si>
  <si>
    <t>Cómo el Centro garantiza el mantenimiento y actualización del SAIC.</t>
  </si>
  <si>
    <t>El Centro17 debe disponer de una metodología de trabajo y de los recursos necesarios para diseñar e implantar un Sistema de Aseguramiento Interno de Calidad (SAIC) que ayude de manera eficaz al logro y mejora de sus resultados, y posibilite su evaluación externa con carácter periódico.
17 De manera coordinada con la Universidad, en particular cuando se trate de procesos de carácter transversal.</t>
  </si>
  <si>
    <r>
      <t xml:space="preserve">CRITERIOS Y DIRECTRICES PARA EL </t>
    </r>
    <r>
      <rPr>
        <b/>
        <sz val="10"/>
        <color rgb="FFC00000"/>
        <rFont val="Calibri"/>
        <family val="2"/>
        <scheme val="minor"/>
      </rPr>
      <t>DISEÑO DE SISTEMAS DE ASEGURAMIENTO INTERNO</t>
    </r>
    <r>
      <rPr>
        <b/>
        <sz val="10"/>
        <color rgb="FF000000"/>
        <rFont val="Calibri"/>
        <family val="2"/>
        <scheme val="minor"/>
      </rPr>
      <t xml:space="preserve"> DE CALIDAD.</t>
    </r>
  </si>
  <si>
    <t>1.1. Establecer mecanismos para definir, aprobar y revisar de forma periódica la política y objetivos de calidad, alineados con la estrategia/ modelo de enseñanza- aprendizaje de la institución. Considerando tanto el contexto nacional/ internacional, como la actividad investigadora de sus docentes.</t>
  </si>
  <si>
    <t>1.2. Valorar la inclusión, en la definición de su política de calidad, de aspectos como:
 Defensa de la libertad académica,
 Comportamiento ético,
 Lucha contra el fraude académico,
 Prevención de la intolerancia y la discriminación de los estudiantes o de su personal,
 Ampliación a las actividades que subcontrata, o son realizadas por terceros.</t>
  </si>
  <si>
    <t>1.3. Indicar qué grupos de interés, tanto internos como externos, han estado implicados, en la definición, implantación, revisión y mejora de la política y los objetivos de calidad.</t>
  </si>
  <si>
    <t>1.4. Difundir de manera formal, pública y por escrito su política, alcance y objetivos de calidad, de modo que pueda ser conocidos, al menos en sus aspectos básicos, por los diferentes grupos de interés.</t>
  </si>
  <si>
    <t>1.5. Integrar diferentes elementos (órganos, procedimientos, procesos, indicadores, registros, etc.) para configurar un sistema que permita desplegar dicha política de calidad en la institución y en las actividades que desarrollan cada uno de sus grupos de usuarios.</t>
  </si>
  <si>
    <t>1.6. Determinar la sistemática (cómo, quién, cuándo) para la rendición de cuentas a los grupos de interés, en relación al cumplimiento de la política y objetivos de calidad del Centro.</t>
  </si>
  <si>
    <t>2.2. Disponer de un sistema que permita alinear los objetivos de los planes de estudios con la estrategia institucional y las necesidades de la sociedad, estableciendo una carga de trabajo asumible para el estudiante, y buscando la satisfacción de sus necesidades y expectativas.</t>
  </si>
  <si>
    <t>2.5. Asegurar que se desarrollan los mecanismos necesarios para implementar las mejoras derivadas del proceso de revisión periódica de los títulos, tanto interna como externa.</t>
  </si>
  <si>
    <t>2.6. Determinar el modo (cómo, quién, cuándo) en que se rinden cuentas a los grupos de interés sobre el diseño, organización, desarrollo, revisión y mejora de las enseñanzas impartidas por el Centro.</t>
  </si>
  <si>
    <t>3.1. Disponer de un sistema que le permita recoger, valorar y utilizar la información sobre las necesidades de apoyo y orientación de los estudiantes del Centro, de acuerdo a su diversidad, y con objeto de diseñar, aplicar y establecer acciones de mejora periódicas en materia de:
 Captación, acceso, admisión y matriculación de estudiantes</t>
  </si>
  <si>
    <t>3.1. Disponer de un sistema que le permita recoger, valorar y utilizar la información sobre las necesidades de apoyo y orientación de los estudiantes del Centro, de acuerdo a su diversidad, y con objeto de diseñar, aplicar y establecer acciones de mejora periódicas en materia de:
 Reconocimiento de las calificaciones, créditos y/o cualificación profesional obtenidos.</t>
  </si>
  <si>
    <t>3.1. Disponer de un sistema que le permita recoger, valorar y utilizar la información sobre las necesidades de apoyo y orientación de los estudiantes del Centro, de acuerdo a su diversidad, y con objeto de diseñar, aplicar y establecer acciones de mejora periódicas en materia de:
 Apoyo y orientación a estudiantes sobre el desarrollo de la enseñanza, fomentando su autonomía y el respeto entre éstos y con sus profesores.</t>
  </si>
  <si>
    <t>3.1. Disponer de un sistema que le permita recoger, valorar y utilizar la información sobre las necesidades de apoyo y orientación de los estudiantes del Centro, de acuerdo a su diversidad, y con objeto de diseñar, aplicar y establecer acciones de mejora periódicas en materia de:
 Planificación y coordinación docente.</t>
  </si>
  <si>
    <t>3.1. Disponer de un sistema que le permita recoger, valorar y utilizar la información sobre las necesidades de apoyo y orientación de los estudiantes del Centro, de acuerdo a su diversidad, y con objeto de diseñar, aplicar y establecer acciones de mejora periódicas en materia de:
 Desarrollo del proceso de enseñanza y aprendizaje, mediante el uso de diferentes modalidades de impartición y métodos flexibles de enseñanza y aprendizaje.</t>
  </si>
  <si>
    <t>3.1. Disponer de un sistema que le permita recoger, valorar y utilizar la información sobre las necesidades de apoyo y orientación de los estudiantes del Centro, de acuerdo a su diversidad, y con objeto de diseñar, aplicar y establecer acciones de mejora periódicas en materia de:
 Evaluación de aprendizajes y competencias alcanzadas, conforme a procesos y criterios públicos, difundidos y conocidos con antelación, y aplicados de forma justa y equitativa.</t>
  </si>
  <si>
    <t>3.1. Disponer de un sistema que le permita recoger, valorar y utilizar la información sobre las necesidades de apoyo y orientación de los estudiantes del Centro, de acuerdo a su diversidad, y con objeto de diseñar, aplicar y establecer acciones de mejora periódicas en materia de:
 Realización de prácticas externas y movilidad de estudiantes, ajustadas al propósito expresado en el convenio.</t>
  </si>
  <si>
    <t>3.1. Disponer de un sistema que le permita recoger, valorar y utilizar la información sobre las necesidades de apoyo y orientación de los estudiantes del Centro, de acuerdo a su diversidad, y con objeto de diseñar, aplicar y establecer acciones de mejora periódicas en materia de:
 Gestión de las reclamaciones, quejas, sugerencias y felicitaciones.</t>
  </si>
  <si>
    <t>3.1. Disponer de un sistema que le permita recoger, valorar y utilizar la información sobre las necesidades de apoyo y orientación de los estudiantes del Centro, de acuerdo a su diversidad, y con objeto de diseñar, aplicar y establecer acciones de mejora periódicas en materia de:
 Orientación profesional, incluyendo información sobre becas y otras ayudas.</t>
  </si>
  <si>
    <t>3.2. Determinar los procedimientos con los que cuenta para regular y garantizar los procesos de toma de decisiones relacionados con los estudiantes (citados en el punto 3.1).</t>
  </si>
  <si>
    <t>3.3. Identificar de qué forma los grupos de interés, y el alumnado en particular, participan en el diseño, desarrollo y mejora de los procesos relacionados con el aprendizaje de los estudiantes (citados en el punto 3.1).</t>
  </si>
  <si>
    <t>3.4. Establecer mecanismos que regulen y difundan la normativa que afecta a los estudiantes, en cuanto a sus derechos y obligaciones: reglamentos (evaluación, petición de certificaciones, reconocimiento y transferencia de créditos, progreso y permanencia, sanciones, etc.), normas de uso de instalaciones, calendarios, horarios, beneficios que ofrece la Universidad, etc.</t>
  </si>
  <si>
    <t>3.5. Indicar el procedimiento (cómo, quién, cuándo) seguido para rendir cuentas sobre los resultados del aprendizaje de los estudiantes (citados en el punto 3.1).</t>
  </si>
  <si>
    <t>4.1. Disponer de una sistemática que le permita definir, revisar y mejorar de forma continua la política y actuaciones institucionales relacionadas con su personal académico y de apoyo a la docencia.</t>
  </si>
  <si>
    <t>4.2. Identificar el modo en que los grupos de interés, en especial profesorado y personal de apoyo a la docencia8, participan en la definición de la política del personal y en su desarrollo.</t>
  </si>
  <si>
    <t>4.3. Dotarse de procedimientos que le permitan recoger y valorar información sobre las necesidades de personal académico (perfil del puesto, competencias requeridas, etc.), de acuerdo con la política de personal de la institución y de la normativa oficial.</t>
  </si>
  <si>
    <t>4.4. Contar con medios para recoger y analizar información relativa a las competencias y a los resultados actuales de su personal académico, con objeto de mejorar los procesos de acceso, formación, evaluación del desempeño, promoción y reconocimiento, así como el rendimiento y la satisfacción de aquellos.</t>
  </si>
  <si>
    <t>4.5. Determinar los procedimientos con los que cuenta para regular y garantizar procesos justos y transparentes de toma de decisiones relacionados con los aspectos descritos en el punto 4.4.</t>
  </si>
  <si>
    <t>4.6. Contar con mecanismos que permitan a su personal académico y de apoyo a la docencia, reforzar el vínculo entre docencia e investigación, así como acceder a nuevos métodos de enseñanza y aprendizaje, evaluación y uso de nuevas tecnologías.</t>
  </si>
  <si>
    <t>4.7. Indicar el procedimiento (cómo, quién, cuándo) seguido para rendir cuentas sobre los resultados de la aplicación de su política de personal docente e investigador.</t>
  </si>
  <si>
    <t>5.1. Disponer de un sistema para la definición, revisión periódica y mejora continua de la política y actuaciones institucionales relacionadas con el personal de administración y servicios, asegurando su cualificación y desarrollo de competencias.</t>
  </si>
  <si>
    <t>5.2. Establecer los procedimientos para canalizar las distintas vías de participación de los grupos de interés en la gestión de los recursos materiales y en la prestación de los servicios.</t>
  </si>
  <si>
    <t>5.3. Disponer de mecanismos que le permitan obtener, valorar y utilizar información para la dotación de:
 Recursos materiales e inmateriales (atendiendo, entre otros, a los aspectos relacionados con discapacidad, seguridad y prevención de riesgos, y gestión medioambiental).
 Servicios de apoyo y orientación (tutoría, prácticas de laboratorio, administración y secretaría, etc...).
Para todos los casos, dicha dotación estará adaptada a la modalidad de enseñanza impartida (presencial, semipresencial, on-line) y a la diversidad del alumnado.</t>
  </si>
  <si>
    <t>5.4 Determinar los procedimientos con los que cuenta para regular y garantizar los procesos de toma de decisiones relacionados con los recursos materiales y los servicios</t>
  </si>
  <si>
    <t>5.5. Contar con mecanismos que garanticen la adecuación, mantenimiento, actualización y mejora de los recursos y servicios ofrecidos por la Universidad y/ o el Centro, así como su accesibilidad y aprovechamiento por parte de los diferentes colectivos de usuarios.</t>
  </si>
  <si>
    <t>5.6. Indicar el procedimiento (cómo, quién, cuándo) seguido para rendir cuentas sobre la adecuación, nivel de uso y grado de satisfacción de los usuarios, respecto a los recursos y servicios de apoyo puestos a su disposición.</t>
  </si>
  <si>
    <t>6.1. Determinar los mecanismos que evalúen que los procesos de toma de decisiones relacionados con los resultados del SAIC se desarrollen de manera objetiva, transparente y equitativa.</t>
  </si>
  <si>
    <t>6.2. Identificar de qué forma los grupos de interés participan en la medición, análisis y mejora de los resultados.</t>
  </si>
  <si>
    <t>6.3. Contar con sistemas de recogida de información, cuantitativa y cualitativa, que aseguren la validez de los datos obtenidos en los diferentes procesos del sistema de aseguramiento interno de calidad, por ejemplo, resultados de aprendizaje alcanzados, satisfacción de los distintos grupos de interés y estudios de inserción laboral/ empleabilidad.</t>
  </si>
  <si>
    <t>6.4. Definir cómo se realiza el control, revisión periódica y mejora, tanto de la pertinencia e idoneidad de los indicadores del SAIC, como de los sistemas de análisis utilizados.</t>
  </si>
  <si>
    <t>6.5. Diseñar las estrategias de análisis para introducir mejoras en los procesos incluidos dentro del alcance del SAIC, relacionados con el grado de consecución de los resultados obtenidos.</t>
  </si>
  <si>
    <t>7.1. Disponer de sistemáticas de actuación que le permitan obtener la información sobre el desarrollo y resultados de los títulos impartidos y otras acciones relacionadas.</t>
  </si>
  <si>
    <t>7.2. Determinar los mecanismos para regular y garantizar los procesos de toma de decisiones relacionados con la publicación de la información sobre los títulos ofertados por el Centro.</t>
  </si>
  <si>
    <t>7.4. Definir cómo se realiza el control, revisión periódica y mejora continua de la información pública que se facilita a los grupos de interés.</t>
  </si>
  <si>
    <t>7.5. Indicar el procedimiento (cómo, quién, cuándo) empleado para rendir cuentas sobre los resultados de la publicación y difusión de información sobre los títulos, así como de otras actividades relacionadas, desarrolladas por el Centro.</t>
  </si>
  <si>
    <t>8.1. Definir el órgano responsable (estructura, funciones y toma de decisiones) y el procedimiento de control, revisión y mejora continúa del SAIC y de la documentación que le da soporte.</t>
  </si>
  <si>
    <t>8.2. Indicar los grupos de interés implicados y vías de participación en el diseño, implantación, y mantenimiento del SAIC.</t>
  </si>
  <si>
    <t>8.4. Definir una sistemática para lograr un conocimiento operativo de lo previsto en la documentación del SAIC por parte de los diferentes grupos de interés, con la profundidad y detalle adecuados a cada caso.</t>
  </si>
  <si>
    <t>8.5. Establecer un procedimiento para asegurar que los registros generados durante la implementación del SAIC se conservan en un soporte que garantice su integridad, acceso y trazabilidad durante el periodo que se especifique como necesario.</t>
  </si>
  <si>
    <t>8.6. Determinar el procedimiento establecido para desarrollar auditorías internas periódicas al SAIC, con el fin de evaluar de manera objetiva su grado de implantación real en el Centro.</t>
  </si>
  <si>
    <t>8.7. Evaluar periódicamente por un organismo externo el SAIC del Centro, de modo que su reconocimiento contribuya a incrementar la confianza de los grupos de interés en la calidad de las actividades que se realizan en aquel.</t>
  </si>
  <si>
    <t>2.1. Establecer mecanismos que regulen el proceso de toma de decisiones relativo a la oferta formativa, y a cada una de las fases del ciclo de vida de los títulos que ofrece3.
(3) El alcance del SAIC en relación a los títulos, deberá especificarse en la documentación de éste.</t>
  </si>
  <si>
    <t>2.3. Determinar los órganos, grupos de interés (incluyendo, entre otros, a estudiantes y empleadores), y procedimientos implicados en el desarrollo de los programas formativos, durante sus etapas de:
 Diseño4, (El diseño deberá incluir la cualificación del programa de acuerdo con el nivel que corresponda según el Marco Español de Cualificaciones de Educación Superior.)
 Aprobación institucional,
 Planificación,
 Impartición de acuerdo con las memorias verificadas/ acreditadas y guías docentes,
 Revisión periódica del título5, de sus objetivos, mecanismos de coordinación, evaluación, resultados de aprendizaje asociados, etc.
 Extinción (cuando corresponda).
(5) Se tomarán en consideración los procesos de apoyo a las actividades de evaluación externa para la verificación, seguimiento, modificación y/ o renovación de la acreditación de los títulos oficiales, desarrolladas por los organismos competentes.</t>
  </si>
  <si>
    <t>2.4. Disponer de sistemas de recogida y análisis de información (incluida la relativa a la evolución de sus contenidos en el entorno nacional e internacional) que le permita valorar el mantenimiento y relevancia de su oferta formativa, su actualización o renovación 6.
(6) Teniendo en cuanta aspectos fundamentales del entorno (económico, social y científico) y a todos los grupos de interés.</t>
  </si>
  <si>
    <t>6.6. Indicar el procedimiento (cómo, quién, cuándo) seguido para rendir cuentas sobre los resultados obtenidos (presentación de memorias de actividades, informes de resultados, etc.) 13.
(13) Los resultados del aprendizaje deberían segmentarse, cuando resulte posible, en función de las diferentes tipologías de alumnos, tales como: estudiantes a tiempo completo, parcial, no presenciales, mayores de 25 años, no presentados a las pruebas de evaluación, etc.</t>
  </si>
  <si>
    <t>7.3. Determinar el procedimiento establecido para informar de forma comprensible a los grupos de interés, incluyendo los distintos niveles de la estructura organizativa del Centro, acerca de, al menos:
 Oferta formativa,
 Objetivos de los títulos, plan de estudios y guías docentes,
 Resultados de aprendizaje obtenidos por los egresados,
 Políticas de acceso, admisión (perfil de ingreso recomendado) y orientación de los estudiantes,
 Metodologías de enseñanza-aprendizaje y sistemas de evaluación (criterios de calificación, incluidas las prácticas externas),
 Movilidad,
 Reclamaciones, quejas/ alegaciones y sugerencias,
 Posibilidades en relación a la continuidad de los estudios y/ o a las diversas oportunidades de empleo y ámbitos de desempeño profesional,
 Acceso, evaluación, promoción y reconocimiento del personal académico y de apoyo a la docencia,
 Servicios y recursos ofrecidos por la Universidad/ Centro,
 Resultados de la enseñanza, tanto previstos, como realmente obtenidos (tasas de rendimiento académico/ aprendizaje, inserción laboral, y satisfacción de los distintos grupos de interés),
 Resultados de las evaluaciones externas realizadas al título (VMSA)16. (16 Verifica, Modifica, Seguimiento, Acreditación)</t>
  </si>
  <si>
    <t>8.3. Disponer de un sistema que permita el acceso a la documentación del SAIC a los implicados, asegurando que ésta describe de manera fiel y actualizada tanto los procesos que se llevan a cabo en el Centro18, como sus mecanismos de medición, análisis y mejora.
(18) O en su caso, aquellos de la Universidad que apliquen al Centro.)</t>
  </si>
  <si>
    <t>X</t>
  </si>
  <si>
    <t>Directrices DOC 02 ANECA</t>
  </si>
  <si>
    <t>Directrices ESG</t>
  </si>
  <si>
    <t>Acuerdo del Consejo de Gobierno de 23 de septiembre de 2014, por el que se aprueba la modificación de la normativa de la tramitación de sugerencias y quejas de la UCM.</t>
  </si>
  <si>
    <t>ALTA</t>
  </si>
  <si>
    <t>RELACIÓN DE INDICADORES DEFINIDOS EN LOS DISTINTOS DOCUMENTOS DEL SGIC</t>
  </si>
  <si>
    <t>INDICADOR</t>
  </si>
  <si>
    <t>RESPONSABLE</t>
  </si>
  <si>
    <t>ORIGEN DE DATOS</t>
  </si>
  <si>
    <t xml:space="preserve">Número de sugerencias recibidas </t>
  </si>
  <si>
    <t>FRECUENCIA</t>
  </si>
  <si>
    <t>anual</t>
  </si>
  <si>
    <t xml:space="preserve">Número de quejas recibidas </t>
  </si>
  <si>
    <t>Vicedecano/a  con competencias en calidad</t>
  </si>
  <si>
    <t xml:space="preserve">ICM-5.1. Tasa de abandono de grado y máster de 2 años. </t>
  </si>
  <si>
    <t>ICM-6.1. Tasa de abandono de máster de 1 año.</t>
  </si>
  <si>
    <t xml:space="preserve">ICM-7. Tasa de eficiencia de los egresados del título. </t>
  </si>
  <si>
    <t xml:space="preserve">IUCM13. Satisfacción media del alumnado con la titulación </t>
  </si>
  <si>
    <t xml:space="preserve">IUCM14. Satisfacción media del profesorado con la titulación </t>
  </si>
  <si>
    <t>SIDI</t>
  </si>
  <si>
    <t>borrador</t>
  </si>
  <si>
    <t>PENDIENTE</t>
  </si>
  <si>
    <t>EN REVISION</t>
  </si>
  <si>
    <t>Política de aseguramiento de calidad.</t>
  </si>
  <si>
    <t>Gestión de la oferta formativa.</t>
  </si>
  <si>
    <t>Gestión del personal docente.</t>
  </si>
  <si>
    <t>Gestión de los recursos de aprendizaje y servicios de apoyo.</t>
  </si>
  <si>
    <t>Resultados.</t>
  </si>
  <si>
    <t>Información pública y transparencia y rendición de cuentas.</t>
  </si>
  <si>
    <t>Organización de la mejora continua</t>
  </si>
  <si>
    <t>EVIDENCIA</t>
  </si>
  <si>
    <t>Política de Calidad del Centro</t>
  </si>
  <si>
    <t>Actas de reunión de órganos de representación de grupos de interés, encuestas o correspondencia relacionada con la política de calidad
Informes e seguimiento y mejora.</t>
  </si>
  <si>
    <t>Actas de revisión del sistema</t>
  </si>
  <si>
    <t>Procedimientos del sistema de calidad</t>
  </si>
  <si>
    <t>Procedimientos del sistema de calidad.
Actas de coordinación docente (nivel asignatura, curso, programa, centro)
Evidencias del proceso de diseño y aprobación de nuevos títulos.
Registros del proceso de verificación de títulos.
Registros del proceso de modificación de títulos.</t>
  </si>
  <si>
    <t>Guías docentes</t>
  </si>
  <si>
    <t>ESTADO (140)</t>
  </si>
  <si>
    <t>VICEDECANO RESPONSABLE (140)</t>
  </si>
  <si>
    <t>MODIFICACIONES AL PROCEDIMIENTO GENÉRICO (140)</t>
  </si>
  <si>
    <t>DIRECTIRCES SISCAL</t>
  </si>
  <si>
    <t>Erasmus salida</t>
  </si>
  <si>
    <t xml:space="preserve">ELABORACIÓN, REVISIÓN Y ACTUALIZACIÓN DE LA POLÍTICA Y OBJETIVOS DE CALIDAD  </t>
  </si>
  <si>
    <t>GESTIÓN DE QUEJAS Y SUGERENCIAS</t>
  </si>
  <si>
    <t>REVISIÓN EN VIGOR</t>
  </si>
  <si>
    <t>FECHA REVISIÓN</t>
  </si>
  <si>
    <t>TITULO</t>
  </si>
  <si>
    <t>FECHA  1ª EDICIÓN</t>
  </si>
  <si>
    <t>LISTADO DE DOCUMENTOS EN VIGOR DEL SGIC</t>
  </si>
  <si>
    <t>IDENTIFICACIÓN DE LA EVIDENCIA</t>
  </si>
  <si>
    <t>CÓDIGO DEL PROCEDIMIENTO DE ORIGEN</t>
  </si>
  <si>
    <t xml:space="preserve">Permanentemente actualizado </t>
  </si>
  <si>
    <t>Listado de documentos en vigor del SGC (PS04-F02)</t>
  </si>
  <si>
    <t>Permanentemente actualizado</t>
  </si>
  <si>
    <t>Listado de otros documentos aplicables al SGC (PS04-F04)</t>
  </si>
  <si>
    <t>Ficha de indicadores PS04-F01</t>
  </si>
  <si>
    <t>Listado de evidencias. PS04-F03</t>
  </si>
  <si>
    <t>Símbolos utilizados en  la elaboración de los flujogramas. PS04-F05</t>
  </si>
  <si>
    <t>RELACIÓN DE COMUICACIONES REALIZADAS Y RECIBIDAS RELTIVAS AL SGIC</t>
  </si>
  <si>
    <t>TIPO</t>
  </si>
  <si>
    <t>COMUNICACIÓN</t>
  </si>
  <si>
    <t>ENVIADA</t>
  </si>
  <si>
    <t>RECIBIDA</t>
  </si>
  <si>
    <t>SISTEMA DE GESTIÓN DOCUMENTAL</t>
  </si>
  <si>
    <t>Teresa</t>
  </si>
  <si>
    <t>HOJA</t>
  </si>
  <si>
    <t>CONTENIDO</t>
  </si>
  <si>
    <t>REVISADO</t>
  </si>
  <si>
    <t>Se incluye referencia al Libro GESTION; se incluyen plazos existentes para determinados pasos del proceso de gestión interna de la queja; se incluye un indicador adicional</t>
  </si>
  <si>
    <t>Desarrollo de la enseñanza</t>
  </si>
  <si>
    <t>Manuel</t>
  </si>
  <si>
    <t>APLICA (244)</t>
  </si>
  <si>
    <t>APLICA (140)</t>
  </si>
  <si>
    <t>Tiempo de respuesta: Porcentaje de respuestas dadas en un tiempo comprendido entre 0 y 4 días hábiles</t>
  </si>
  <si>
    <t>NO</t>
  </si>
  <si>
    <t>UBICACIÓN (244)</t>
  </si>
  <si>
    <t>Libro GESTION</t>
  </si>
  <si>
    <t>Actualizar referencias legales, revisión general de la redacción</t>
  </si>
  <si>
    <t>INTERNO</t>
  </si>
  <si>
    <t>RELACIÓN DE NORMATIVA Y OTROS DOCUMENTOS IDENTIFICADOS COMO APLICABLE PARA EL SGIC</t>
  </si>
  <si>
    <t>NORMATIVA</t>
  </si>
  <si>
    <t>UCM</t>
  </si>
  <si>
    <t xml:space="preserve">Manual de Calidad de la facultad </t>
  </si>
  <si>
    <t xml:space="preserve">Real Decreto 1393/2007, de 29 de octubre (BOE 30 de octubre), por el que se establece la ordenación de las enseñanzas universitarias oficiales </t>
  </si>
  <si>
    <t xml:space="preserve">Política de Calidad de la Universidad Complutense de Madrid </t>
  </si>
  <si>
    <t>Documento sobre estándares y directrices de garantía de calidad del Organismo Europeo de Evaluación de Calidad (ENQA)</t>
  </si>
  <si>
    <t xml:space="preserve">Programa AUDIT. Guía para el diseño de Sistemas de Garantía Interna de Calidad universitaria </t>
  </si>
  <si>
    <t xml:space="preserve">Programa AUDIT. Directrices, definición y documentación para el diseño de SGIC universitaria. </t>
  </si>
  <si>
    <t>Programa AUDIT. Herramientas para el diagnóstico en la implantación de SGIC universitaria</t>
  </si>
  <si>
    <t>ANECA</t>
  </si>
  <si>
    <t>FACULTAD</t>
  </si>
  <si>
    <t>Real Decreto 822/2021, de 28 de septiembre, por el que se establece la organización de las enseñanzas universitarias y del procedimiento de aseguramiento de su calidad</t>
  </si>
  <si>
    <t>https://www.boe.es/eli/es/rd/2021/09/28/822</t>
  </si>
  <si>
    <t>Para el TFG se modificó la matrícula que se hace por grupos y no como grupo único; también el porcentaje de créditos superados al 75 %; la función del tutor que incluye la evaluación, y que el tribunal lo forman profesores del grupo docente del estudiante; así mismo, se incluye que el responsable del grupo docente es quien firma las actas; por último el archivo de los TFG queda a cargo de la Secretaría Académica.
Para el máster se modifica a 4 meses antes de la defensa el plazo mínimo de asignación de tutor; el archivo de los TFM queda a cargo de la Secretaría Académica.</t>
  </si>
  <si>
    <t>Sin modificaciones de contenido.</t>
  </si>
  <si>
    <t>Se elimina la mención a la Oficina de Prácticas del Centro y a la Comisión Académica de Prácticas Externas. Se modifica el desarrollo y marco regulatorio de la práctica. Información sobre los convenios firmados en el marco del Concierto entre CAM y UCM. Propuesta de tutores. Elección de centro de prácticas. Desarrollo y evaluación de las prácticas. Se elimina como indicador la Tasa de estudiantes que realizan prácticas no obligatorias.</t>
  </si>
  <si>
    <t>Por centro</t>
  </si>
  <si>
    <t>Inf. Pública</t>
  </si>
  <si>
    <t>Entrevista</t>
  </si>
  <si>
    <t>MODELO SISCAL (DOCUMENTO 02): Criterios, directrices y evidencias de evaluación (SISCAL madri+d)</t>
  </si>
  <si>
    <t>Criterios tutor prácticas</t>
  </si>
  <si>
    <t>Papel y/o informático</t>
  </si>
  <si>
    <t>Relación tutores para el curso</t>
  </si>
  <si>
    <t>Listado empresas que participan en programa de prácticas</t>
  </si>
  <si>
    <t xml:space="preserve">Actas/documentos </t>
  </si>
  <si>
    <t>Incidencias</t>
  </si>
  <si>
    <t>Informe tutor del Centro</t>
  </si>
  <si>
    <t>Informe tutor de empresa</t>
  </si>
  <si>
    <t>Informe del estudiante en prácticas</t>
  </si>
  <si>
    <t>Registro de los indicadores</t>
  </si>
  <si>
    <t>CARGOS DE LA FACULTAD</t>
  </si>
  <si>
    <t>CARGO</t>
  </si>
  <si>
    <t>PERSONA DESIGNADA</t>
  </si>
  <si>
    <t>FECHA ALTA</t>
  </si>
  <si>
    <t>FECHA DE BAJA</t>
  </si>
  <si>
    <t>MOTIVO</t>
  </si>
  <si>
    <t>COMPETENCIAS EN</t>
  </si>
  <si>
    <t>FECHA BAJA</t>
  </si>
  <si>
    <t>DOCUMENTO</t>
  </si>
  <si>
    <t>CENTRO</t>
  </si>
  <si>
    <t>ENFERMERIA</t>
  </si>
  <si>
    <t>FARMACIA</t>
  </si>
  <si>
    <t>FECHA APROBACIÓN</t>
  </si>
  <si>
    <t>EDICIÓN / CURSO</t>
  </si>
  <si>
    <t>RESPONSABLE APROBACIÓN</t>
  </si>
  <si>
    <t>Reglamento de prácticas</t>
  </si>
  <si>
    <t>Informático</t>
  </si>
  <si>
    <t>Web</t>
  </si>
  <si>
    <t>2021/2022</t>
  </si>
  <si>
    <t>junta de Facultad</t>
  </si>
  <si>
    <t>Gerente</t>
  </si>
  <si>
    <t>Decana</t>
  </si>
  <si>
    <t>Gestión PDI</t>
  </si>
  <si>
    <t>Política de aseguramiento de la calidad</t>
  </si>
  <si>
    <t>POLÍTICA</t>
  </si>
  <si>
    <t>Actas de reunión de órganos de representación de grupos de interés, encuestas o correspondencia relacionada con la política de calidad Informes e seguimiento y mejora.</t>
  </si>
  <si>
    <t>Actas de reuniones, evidencias de participación de los estudiantes</t>
  </si>
  <si>
    <t>drive</t>
  </si>
  <si>
    <t>MOTIVACIÓN</t>
  </si>
  <si>
    <t>DATOS DE CONTACTO</t>
  </si>
  <si>
    <t>REQUISITO</t>
  </si>
  <si>
    <t>FECHA DE EVALUACIÓN</t>
  </si>
  <si>
    <t>Colegio profesional</t>
  </si>
  <si>
    <t>Representantes de la defensa de la profesión en sus diferntes facetas</t>
  </si>
  <si>
    <t>Administración competente</t>
  </si>
  <si>
    <t>Asociaciones profesionales</t>
  </si>
  <si>
    <t>Egresados</t>
  </si>
  <si>
    <t>Estudiantes</t>
  </si>
  <si>
    <t>Para alcanzar los objetivos de calidad son imprescindibles el entendimiento y el acuerdo acerca de esta cultura de calidad por parte de todos los sectores  implicados en el centro, así como la transparencia en su participación.</t>
  </si>
  <si>
    <t>Asegurar que la Política de Calidad es entendida y aceptada por todo el personal del Centro y que la información al respecto está disponible públicamente.</t>
  </si>
  <si>
    <t>Proporcionar la formación continua adecuada a todo el personal de la Facultad, en función de sus respectivas responsabilidades, y facilitar los conocimientos necesarios para que puedan desarrollar su papel enfocado a la satisfacción de las necesidades de la sociedad.</t>
  </si>
  <si>
    <t>Proporcionar los medios necesarios tanto para la formación del personal de la Facultad como para facilitar un desempeño de calidad de sus tareas docentes, investigadoras y/ o administrativas.</t>
  </si>
  <si>
    <t>Asegurar que el Sistema de Gestión de la Calidad se mantiene en funcionamiento de forma efectiva y es revisado de forma periódica.</t>
  </si>
  <si>
    <t>Establecer un sistema de actuación y documentarlo para asegurar la calidad de los procesos.</t>
  </si>
  <si>
    <t>Someter el sistema de enseñanza y aprendizaje de la Facultad a acreditaciones y certificaciones de calidad externas, tanto nacionales como internacionales.</t>
  </si>
  <si>
    <t>Conseguir de la comunidad del Centro un compromiso permanente de mejora continua como norma de conducta y llevar a cabo las acciones correctivas y preventivas que pudieran ser necesarias.</t>
  </si>
  <si>
    <t>Para la consecución de los objetivos de calidad, en la Facultad de ... se han constituido las Comisiones de Calidad de todas las Titulaciones impartidas en el Centro.</t>
  </si>
  <si>
    <t>Incorporar en los programas de formación del estudiantado contenidos que proporcionen competencias y habilidades que estén en la vanguardia del conocimiento para satisfacer las demandas de la sociedad y revertir en ella el conocimiento que se genere en estas disciplinas.</t>
  </si>
  <si>
    <t>El Centro (1) debe consolidar una cultura de la calidad apoyada en una política y unos objetivos de calidad conocidos y accesibles públicamente, como compromiso con el aseguramiento de la calidad.
1 Se considera al Centro (facultad, escuela, etc.) como la unidad mínima de aplicación de lo previsto en el Modelo AUDIT. No obstante, podrá aplicarse a la universidad en su conjunto, si el alcance del SAIC fuese toda ella, o bien a ambos, cuando las competencias de los diferentes procesos se repartan entre aquella y los centros.</t>
  </si>
  <si>
    <t>PDI (Asociados)</t>
  </si>
  <si>
    <t>Estudiantes potenciales</t>
  </si>
  <si>
    <t>Estudiantes matriculados</t>
  </si>
  <si>
    <t>Estudiantes graduados</t>
  </si>
  <si>
    <t>Personal de apoyo y servicios</t>
  </si>
  <si>
    <t>Empleadores</t>
  </si>
  <si>
    <t>Sociedad en general</t>
  </si>
  <si>
    <t>profesorado</t>
  </si>
  <si>
    <t>personal de apoyo y servicios</t>
  </si>
  <si>
    <t>GUÍA SISCAL</t>
  </si>
  <si>
    <t>La Facultad busca promover el diálogo abierto y el intercambio de experiencias en un espacio para la reflexión crítica a todos los niveles.</t>
  </si>
  <si>
    <t>ENTIDAD</t>
  </si>
  <si>
    <t>COFM</t>
  </si>
  <si>
    <t>Vicepresidente miembro externo Comisión Calidad</t>
  </si>
  <si>
    <t>Reguladores de la profesión a nivel autonómico</t>
  </si>
  <si>
    <t>Consejería Sanidad</t>
  </si>
  <si>
    <t>consultar</t>
  </si>
  <si>
    <t>Experiencia sobre formación requerida por egresados</t>
  </si>
  <si>
    <t>AEFI</t>
  </si>
  <si>
    <t>Vocal Universidades AEFI</t>
  </si>
  <si>
    <t>Ana I. Torres</t>
  </si>
  <si>
    <t>SEFIG</t>
  </si>
  <si>
    <t>Presidente SEFIG</t>
  </si>
  <si>
    <t>Red Egresados LinkedIn</t>
  </si>
  <si>
    <t>encuesta general?</t>
  </si>
  <si>
    <t>Experiencia profesional desde nuestra titulación</t>
  </si>
  <si>
    <t>Tener formación adecuada al Mercado Laboral</t>
  </si>
  <si>
    <t>Funcionamiento correcto instalaciones y servicios</t>
  </si>
  <si>
    <t>Delegación alumnos ?</t>
  </si>
  <si>
    <t>Encuesta anual?</t>
  </si>
  <si>
    <t>Colegio Oficial de Enfermería</t>
  </si>
  <si>
    <t>Colegio Oficial de Fisioterapia</t>
  </si>
  <si>
    <t>Colegio Oficial de Podología</t>
  </si>
  <si>
    <t>PERSONA DE CONTACTO</t>
  </si>
  <si>
    <t>Profesorado</t>
  </si>
  <si>
    <t>Eduployment</t>
  </si>
  <si>
    <t>Petra van Sleeuwen</t>
  </si>
  <si>
    <t>European Multi Talent Group Healthcare (EMTG)</t>
  </si>
  <si>
    <t>Global Working</t>
  </si>
  <si>
    <t>Grupo  Quirón</t>
  </si>
  <si>
    <t>Grupo CTO</t>
  </si>
  <si>
    <t>Metrodora</t>
  </si>
  <si>
    <t>Temporal Jobs</t>
  </si>
  <si>
    <t>WRK Nurses</t>
  </si>
  <si>
    <t>NeuronStaff</t>
  </si>
  <si>
    <t>Sara Roncero Muiña</t>
  </si>
  <si>
    <t>David Requena</t>
  </si>
  <si>
    <t>Mª Luisa Andalucía Pintado</t>
  </si>
  <si>
    <t>Pilar Díaz Aguilar</t>
  </si>
  <si>
    <t>Miguel Ángel Núñez García</t>
  </si>
  <si>
    <t>Miguel Ortega Castillo</t>
  </si>
  <si>
    <t>Alejandra Velázquez</t>
  </si>
  <si>
    <t>María Torres</t>
  </si>
  <si>
    <t>SERMAS-Hospitales</t>
  </si>
  <si>
    <t>SERMAS-AP</t>
  </si>
  <si>
    <t>Empleadores principales de graduados en enfermería en Madrid</t>
  </si>
  <si>
    <t>Encuestas Secretaría Estudiantes</t>
  </si>
  <si>
    <t>Empleadores de graduados en fisioterapia en Madrid</t>
  </si>
  <si>
    <t>Nueva perspectiva de empleo por la incorporación de podólogos en el SERMAS</t>
  </si>
  <si>
    <t>Agencia que gestiona empleo en Paises Bajos (Enfermería)</t>
  </si>
  <si>
    <t>Agencia que gestiona empleo en Noruega (Enfermería)</t>
  </si>
  <si>
    <t>Grupo empresarial de hospitales privados (Enfermería)</t>
  </si>
  <si>
    <t>Academia de preparación de oposiciones sanitarias y EIR (Enfermería)</t>
  </si>
  <si>
    <t>Grupo editorial con una línea de preparación EIR (Enfermería)</t>
  </si>
  <si>
    <t>Agencia de empleabilidad en el mercado alemán (Enfermería)</t>
  </si>
  <si>
    <t>Agencia de empleabilidad en el mercado alemán (Fisioterapia)</t>
  </si>
  <si>
    <t>Seleuropa</t>
  </si>
  <si>
    <t>Arzhéla Le Maitre</t>
  </si>
  <si>
    <t>Agence Mobilite Europe SLU</t>
  </si>
  <si>
    <t>Julie Dreneau</t>
  </si>
  <si>
    <t>Fisioenfrancia</t>
  </si>
  <si>
    <t>Rafael Valencia Chulián</t>
  </si>
  <si>
    <t>Agencia que gestiona empleo (Fisioterapia)</t>
  </si>
  <si>
    <t>Agencia que gestiona empleo ¿Francia? (Fisioterapia)</t>
  </si>
  <si>
    <t>Podotherapeut</t>
  </si>
  <si>
    <t>Henar Martínez</t>
  </si>
  <si>
    <t>WAPS ACADEMY. (Podoactiva)</t>
  </si>
  <si>
    <t>María Herreros</t>
  </si>
  <si>
    <t>Agencia que gestiona empleo (Podología)</t>
  </si>
  <si>
    <t>Experiencia sobre formación requerida por egresados de Enfermería</t>
  </si>
  <si>
    <t>Experiencia sobre formación requerida por egresados de Fisioterapia</t>
  </si>
  <si>
    <t>Experiencia sobre formación requerida por egresados de Podología</t>
  </si>
  <si>
    <t>SEFH</t>
  </si>
  <si>
    <t>RANF</t>
  </si>
  <si>
    <t>Secretaria RANF</t>
  </si>
  <si>
    <t>Pilar GS</t>
  </si>
  <si>
    <t>VR Estudiantes UCM</t>
  </si>
  <si>
    <t>Escoger carrera adecuada a su vocación y con salidas laborales. Contar con información adecuada para decidir carrera</t>
  </si>
  <si>
    <t>Representantes alumnos ?</t>
  </si>
  <si>
    <t>consultar</t>
  </si>
  <si>
    <t>Recibir formación adecuada: información actualizada funcionamiento titulación</t>
  </si>
  <si>
    <t>Información actualizada sobre posgrado y formación continuada</t>
  </si>
  <si>
    <t>Información actualizada funcionamiento titulación</t>
  </si>
  <si>
    <t>Información actualizada funcionamiento del centro y servicios</t>
  </si>
  <si>
    <t>Información sobre la formación recibida de los egresados: plan de estudios...</t>
  </si>
  <si>
    <t>Gabinete comunicación Farmacia</t>
  </si>
  <si>
    <t>COFM ? AEFI?</t>
  </si>
  <si>
    <t>Recibir formación adecuada al Mercado Laboral</t>
  </si>
  <si>
    <t>Ofrecer formación adecuada</t>
  </si>
  <si>
    <t>Funcionamiento correcto instalaciones y servicios: medios para docencia e investigación</t>
  </si>
  <si>
    <t>Información general papel farmacéutico y su formación y otras titulaciones ofertadas</t>
  </si>
  <si>
    <t>Gerencia ?</t>
  </si>
  <si>
    <t>SIGLAS</t>
  </si>
  <si>
    <t>DENOMINACION EN EL CENTRO</t>
  </si>
  <si>
    <t>MODELO SISCAL (GUIA - CAPÍTULO 4):  DIRECTRICES Y CRITERIOS DEL MODELO SISCAL MADRI+D</t>
  </si>
  <si>
    <t>1.7.  La política y los objetivos de calidad deben ser revisados de forma periódica para asegurar su vigencia, analizando resultados obtenidos en los procesos de mejora continua.</t>
  </si>
  <si>
    <t>GARANTÍA DE LA CALIDAD DE LOS TÍTULOS.
El centro establece mecanismos para establecer su oferta formativa, revisándola de forma periódica.</t>
  </si>
  <si>
    <t>ESTRATEGIA Y DESPLIEGUE DEL SISTEMA DE CALIDAD.
El centro establece una política de aseguramiento de la calidad, que tiene en cuenta la estructura y el contexto de la organización, los requisitos de los grupos de interés, tanto internos y externos, y que se alinee con su gestión estratégica.</t>
  </si>
  <si>
    <t>Gestión de los programas formativos.</t>
  </si>
  <si>
    <t xml:space="preserve"> ORIENTACIÓN DE LAS ENSEÑANZAS A LOS ESTUDIANTES.
 El centro promueve el aprendizaje centrado en el estudiante y la mejora continua de sus programas formativos.</t>
  </si>
  <si>
    <t xml:space="preserve"> GARANTÍA Y MEJORA DEL PERSONAL ACADÉMICO.
 El centro desarrolla mecanismos que aseguran que el acceso, la gestión, la formación de su personal académico y de apoyo a la docencia, así como la evaluación periódica y sistemática de su actividad docente, se realiza con las debidas garantías permitiéndoles cumplir con sus funciones, respetando siempre su libertad y asegurando su integridad académica.</t>
  </si>
  <si>
    <t>4.2. Se debe dotar a los programas ofertados de profesorado capacitado, competente y cualificado, de acuerdo con la normativa y reglamentación aplicable, haciendo uso de los mecanismos establecidos en la institución.</t>
  </si>
  <si>
    <t xml:space="preserve"> GARANTÍA Y MEJORA DE LOS RECURSOS MATERIALES, SERVICIOS Y PERSONAL DE APOYO.
 El centro se dota de mecanismos que le permiten diseñar, gestionar y mejorar sus servicios y recursos materiales y servicios y personal de apoyo para el adecuado desarrollo del proceso de enseñanza-aprendizaje del estudiantado.</t>
  </si>
  <si>
    <t>5.1. El centro debe disponer de los recursos materiales, servicios y personal de apoyo necesarios para el correcto desarrollo del aprendizaje del estudiantado, el cual debe disponer de la información sobre estos servicios y tener acceso a los mismos. Los servicios de apoyo deben establecerse atendiendo a la diversidad del estudiantado.</t>
  </si>
  <si>
    <t xml:space="preserve"> OBTENCIÓN DE INFORMACIÓN.
 Se recopila la información pertinente para la gestión eficaz del centro y los programas formativos impartidos.</t>
  </si>
  <si>
    <t xml:space="preserve"> PUBLICACIÓN Y RENDICIÓN DE CUENTAS DE LA INFORMACIÓN SOBRE ACTIVIDADES Y PROGRAMAS A LOS GRUPOS DE INTERÉS IMPLICADOS.
 El centro publica información clara, fiable, objetiva, actualizada y fácilmente accesible sobre sus actividades y programas y realiza la rendición de cuentas a los grupos de interés implicados en el despliegue del sistema interno de garantía de calidad</t>
  </si>
  <si>
    <t>Criterio 9</t>
  </si>
  <si>
    <t>Gestión de la I+D+i y transferencia de conocimiento</t>
  </si>
  <si>
    <t xml:space="preserve"> ORGANIZACIÓN DE LA ACTIVIDAD INVESTIGADORA Y DE TRANSFERENCIA DEL CENTRO.
 El centro despliega una estrategia de investigación y transferencia, adecuada a su estructura y ámbitos de trabajo y gestionando sus colaboraciones con instituciones científicas, empresas, administraciones, de una forma coherente con los programas de doctorado impartidos.
 Este criterio es de aplicación únicamente a centros que imparten programas de doctorado.</t>
  </si>
  <si>
    <t>8.4. Las actividades e investigación, desarrollo e innovación y de transferencia de tecnología, producen resultados alineados con las líneas de investigación de los programas de doctorado impartidos.</t>
  </si>
  <si>
    <t>CICLO DE MEJORA CONTINUA DE LAS ACTIVIDADES DEL CENTRO.
 El centro analiza y usa la información relevante para la toma de decisiones, tanto en lo referido a la gestión y mejora de las titulaciones, como a aspectos no académicos pero vinculados a la actividad del centro.</t>
  </si>
  <si>
    <t>Criterio 1: Política de aseguramiento de calidad.</t>
  </si>
  <si>
    <t>Criterio 2: Gestión de la oferta formativa.</t>
  </si>
  <si>
    <t>Criterio 3: Gestión de los programas formativos.</t>
  </si>
  <si>
    <t>Criterio 4: Gestión del personal docente.</t>
  </si>
  <si>
    <t>Criterio 5: Gestión de los recursos de aprendizaje y servicios de apoyo.</t>
  </si>
  <si>
    <t>Criterio 6: Resultados.</t>
  </si>
  <si>
    <t>Criterio 7: Información pública y transparencia y rendición de cuentas.</t>
  </si>
  <si>
    <t>Criterio 8: Gestión de la I+D+i y transferencia de conocimiento</t>
  </si>
  <si>
    <t>Criterio 9: Organización de la mejora continua</t>
  </si>
  <si>
    <t>Documento de política y objetivos de calidad (POC)</t>
  </si>
  <si>
    <t>Papel o informático</t>
  </si>
  <si>
    <t>Acta de aprobación de la POC</t>
  </si>
  <si>
    <t>Documentos de difusión de la POC</t>
  </si>
  <si>
    <t>Acta de la última revisión de la POC</t>
  </si>
  <si>
    <t>Actas de reunión de órganos de representación de grupos de interés</t>
  </si>
  <si>
    <t>Evidencias de participación de estudiantes</t>
  </si>
  <si>
    <t>Actas de coordinación docente y formulación de objetivos</t>
  </si>
  <si>
    <t>Encuestas relacionadas con política de calidad</t>
  </si>
  <si>
    <t>Informes de seguimiento y mejora</t>
  </si>
  <si>
    <t xml:space="preserve">Originales de todos los documentos  del SIGC </t>
  </si>
  <si>
    <t>Página Web de Calidad del Centro</t>
  </si>
  <si>
    <t>Encuestas de satisfacción</t>
  </si>
  <si>
    <t>Encuestas de inserción laboral</t>
  </si>
  <si>
    <t>Memorias de seguimiento anuales</t>
  </si>
  <si>
    <t>Actas de las Comisiones de Calidad</t>
  </si>
  <si>
    <t>Informes de la UCM sobre las memorias de seguimiento anuales</t>
  </si>
  <si>
    <t>Autoinforme de seguimiento de renovación de la acreditación del título</t>
  </si>
  <si>
    <t>Secretaría General de la UCM</t>
  </si>
  <si>
    <t>Registros del proceso de verificación de títulos</t>
  </si>
  <si>
    <t>Registros del proceso de modificación de títulos</t>
  </si>
  <si>
    <t>Memoria de verificación de las titulaciones</t>
  </si>
  <si>
    <t>Informe de viabilidad aprobado por la Fundación madri+d o, en su defecto, documentación requerida que autorice la puesta en marcha de la titulación.</t>
  </si>
  <si>
    <t>Acuerdo del Consejo de Gobierno con la aprobación de la propuesta del nuevo Programa Formativo y modificación  del  Mapa  de Titulaciones UCM</t>
  </si>
  <si>
    <t>Memoria de modificación de las titulaciones</t>
  </si>
  <si>
    <t>Evidencias del proceso de diseño y aprobación de nuevos títulos</t>
  </si>
  <si>
    <t>Actas de coordinación docente (asignatura, curso, programa y centro)</t>
  </si>
  <si>
    <t>Secretario/a de la Comisión de Calidad</t>
  </si>
  <si>
    <t xml:space="preserve">Vicdecano/a de Alumnos y Extensión Universitaria </t>
  </si>
  <si>
    <t>Centro de Inteligencia Institucional</t>
  </si>
  <si>
    <t>Actas de la Junta de Facultad</t>
  </si>
  <si>
    <t>Permanente</t>
  </si>
  <si>
    <t>Secretaría General de la Universidad</t>
  </si>
  <si>
    <t>Listados e informe histórico de resultados académicos e indicadores</t>
  </si>
  <si>
    <t>Secretario/a de las Comisiones de Calidad de titulación y de Centro</t>
  </si>
  <si>
    <t>Actas   de   las    Comisiones    de
Calidad (Académica de Titulación) y de Centro</t>
  </si>
  <si>
    <t>Secretario/a Académico de la Facultad</t>
  </si>
  <si>
    <t>Informes de la agencia autonómica de calidad sobre las memorias de seguimiento</t>
  </si>
  <si>
    <t>Informe de seguimiento de renovación de la acreditación del título</t>
  </si>
  <si>
    <t>Acta de la Junta de la Facultad que contiene el informe de supresión de las enseñanzas oficiales que afecten al centro</t>
  </si>
  <si>
    <t>Acuerdo del Consejo de Gobierno donde se aprueba la suspensión del título</t>
  </si>
  <si>
    <t>Memorias de Verificación y modificación de las titulaciones</t>
  </si>
  <si>
    <t>Reglamento de Funcionamiento de las Subcomisiones de Calidad de Grado, Máster y Doctorado</t>
  </si>
  <si>
    <t>Instrucciones y calendario de acceso</t>
  </si>
  <si>
    <t>Instrucciones y calendario de preinscripción</t>
  </si>
  <si>
    <t>Instrucciones y calendario de matrícula</t>
  </si>
  <si>
    <t>Actas o documentos relativos a la aprobación del perfil de ingreso</t>
  </si>
  <si>
    <t>Instrumentos de comunicación (folletos explicativos, web)</t>
  </si>
  <si>
    <t>Memoria de Calidad</t>
  </si>
  <si>
    <t>Registros de admisión, matriculación, reconocimiento de formación y experiencia</t>
  </si>
  <si>
    <t>Sección de Secretaría de
Alumnos</t>
  </si>
  <si>
    <t>Sistemas adecuados de información, apoyo y orientación al estudiantado, desde el proceso de admisión, hasta la finalización de sus estudios</t>
  </si>
  <si>
    <t>Indefinido</t>
  </si>
  <si>
    <t>Secretaría Académica de la Facultad</t>
  </si>
  <si>
    <t>Coordinador del Grado</t>
  </si>
  <si>
    <t>Coordinador del Máster</t>
  </si>
  <si>
    <t>Coordinador del Doctorado</t>
  </si>
  <si>
    <t>Sistemas de información, apoyo y orientación al estudiantado</t>
  </si>
  <si>
    <t>Encuestas de satisfacción de grado</t>
  </si>
  <si>
    <t>Encuestas de satisfacción de máster</t>
  </si>
  <si>
    <t>Encuestas de satisfacción de doctorado</t>
  </si>
  <si>
    <t>Documento que recoja los objetivos y actuaciones de orientación profesional</t>
  </si>
  <si>
    <t>Material informativo relativo a la orientación profesional (Folletos, etc.)</t>
  </si>
  <si>
    <t>Relación de canales de comunicación utilizados para la difusión de la información relativa a las actuaciones de orientación profesional</t>
  </si>
  <si>
    <t>Informe de revisión y mejora de las
actuaciones de orientación profesional</t>
  </si>
  <si>
    <t>Material informativo difundido sobre los resultados de las actuaciones de orientación
profesional</t>
  </si>
  <si>
    <t>Calendario académico</t>
  </si>
  <si>
    <t>Memorias verificadas de las titulaciones</t>
  </si>
  <si>
    <t>Vicerrectorado con competencia en estudios</t>
  </si>
  <si>
    <t>Fichas docentes</t>
  </si>
  <si>
    <t>Dirección de los departamentos; coordinación de las titulaciones</t>
  </si>
  <si>
    <t>Horarios y tutorías</t>
  </si>
  <si>
    <t>Calendario de prácticas</t>
  </si>
  <si>
    <t>Oficina de prácticas; Dirección de los departamentos; coordinación de las titulaciones</t>
  </si>
  <si>
    <t>Información sobre trabajos con tutela académica</t>
  </si>
  <si>
    <t>Calendario de exámenes</t>
  </si>
  <si>
    <t>Acta aprobación del calendario académico, número de plazas y grupos ofertados</t>
  </si>
  <si>
    <t>Secretaría Académica del Centro</t>
  </si>
  <si>
    <t>Secretaría Académica de la Facultad; Vicedecano/a de Ordenación Académica</t>
  </si>
  <si>
    <t>Acta aprobación planificación docente</t>
  </si>
  <si>
    <t>Guía docente de las asignaturas (publicadas en la página web)</t>
  </si>
  <si>
    <t>Horarios de clase (publicados en la página web)</t>
  </si>
  <si>
    <t>Calendario de exámenes (publicados en la página web)</t>
  </si>
  <si>
    <t>Memorias de seguimiento de los distintos títulos (plan de mejoras de los títulos)</t>
  </si>
  <si>
    <t>Acta aprobación plan de medidas de mejora de la planificación y del desarrollo de las
enseñanzas</t>
  </si>
  <si>
    <t>Anual</t>
  </si>
  <si>
    <t>Actas de la Comisión de Académica de Grado o Máster relativos a la verificación de criterios de evaluación</t>
  </si>
  <si>
    <t>Comisiones de Calidad de
cada título</t>
  </si>
  <si>
    <t>Actas de la Comisión de Calidad de Grado, Máster o Doctorado con informe de seguimiento</t>
  </si>
  <si>
    <t>Registro de Calificaciones</t>
  </si>
  <si>
    <t>Trabajo de Fin de Grado</t>
  </si>
  <si>
    <t>Comisión de coordinación
del grado</t>
  </si>
  <si>
    <t>Acta de calificación</t>
  </si>
  <si>
    <t>Trabajo de Fin de Máster</t>
  </si>
  <si>
    <t>Comisión de coordinación
del máster</t>
  </si>
  <si>
    <t>Tesis Doctoral</t>
  </si>
  <si>
    <t>Comisión de coordinación
del doctorado</t>
  </si>
  <si>
    <t>Actas de Tribunal de TFG</t>
  </si>
  <si>
    <t>Actas de Tribunal de TFM</t>
  </si>
  <si>
    <t>Actas de Tribunal de TD</t>
  </si>
  <si>
    <t>Rúbricas para la evaluación</t>
  </si>
  <si>
    <t>Hasta la finalización del curso siguiente</t>
  </si>
  <si>
    <t>Coordinadores/as de
titulación</t>
  </si>
  <si>
    <t>Indefinido/ tiempo de vigencia</t>
  </si>
  <si>
    <t>Elaboración y publicación convocatoria del programa de movilidad</t>
  </si>
  <si>
    <t>Acuerdos firmados por ambas partes</t>
  </si>
  <si>
    <t>Documento informativo de los programas de movilidad</t>
  </si>
  <si>
    <t>Procedimiento de gestión de los trámites de movilidad</t>
  </si>
  <si>
    <t>Solicitud de participación en el programa</t>
  </si>
  <si>
    <t>Acta de resolución (Transcript of Records)</t>
  </si>
  <si>
    <t>Learning Agreement o Acuerdo académico</t>
  </si>
  <si>
    <t>Registros de seguimiento de acciones de movilidad</t>
  </si>
  <si>
    <t>Oficina de Movilidad</t>
  </si>
  <si>
    <t>Vicerrectorado RRII
Coordinador/a/Oficina RRII del
Centro</t>
  </si>
  <si>
    <t>Coordinador/a/ Oficina RRII
de Facultad /UCM (Programa
GEA)</t>
  </si>
  <si>
    <t>Vicerrectorado RRII</t>
  </si>
  <si>
    <t>Acta de resolución (Reconocimiento académico)</t>
  </si>
  <si>
    <t>Propuesta de preacuerdo</t>
  </si>
  <si>
    <t>Relación de centros con acuerdo</t>
  </si>
  <si>
    <t>Convocatoria/documento informativo</t>
  </si>
  <si>
    <t>Acta de resolución</t>
  </si>
  <si>
    <t>Documento de renuncia</t>
  </si>
  <si>
    <t>Oficina Erasmus</t>
  </si>
  <si>
    <t>Acuerdo académico</t>
  </si>
  <si>
    <t>Informe anual del responsable de movilidad</t>
  </si>
  <si>
    <t>Acta de convalidación</t>
  </si>
  <si>
    <t>Secretaría Académica
Oficina Erasmus Movilidad</t>
  </si>
  <si>
    <t>Registros de seguimiento y valoración de Prácticas</t>
  </si>
  <si>
    <t>Coordinador de la titulación. Oficina de Prácticas</t>
  </si>
  <si>
    <t>Plan de actuaciones del profesorado</t>
  </si>
  <si>
    <t>Consejo de Gobierno</t>
  </si>
  <si>
    <t>Acta de las coordinaciones de las titulaciones</t>
  </si>
  <si>
    <t>Coordinación de la titulación</t>
  </si>
  <si>
    <t>Acta del Consejo de Departamento en el que se establecen necesidades adicionales de profesorado</t>
  </si>
  <si>
    <t>Acta de la Junta de Facultad</t>
  </si>
  <si>
    <t>Acta de la Comisión Académica</t>
  </si>
  <si>
    <t>Vicerrectorado responsable de
contratación de PDI</t>
  </si>
  <si>
    <t>Acta del Consejo de Gobierno en la que se aprueba la asignación de nuevo personal a un Departamento</t>
  </si>
  <si>
    <t>Informes remitidos al Centro sobre la evaluación de la actividad docente del
profesorado</t>
  </si>
  <si>
    <t>Procedimientos de contratación y asignación de profesorado</t>
  </si>
  <si>
    <t>Sección de Personal del Centro</t>
  </si>
  <si>
    <t>Registros de asignación de profesorado,
carga docente</t>
  </si>
  <si>
    <t>Registros de acciones de formación</t>
  </si>
  <si>
    <t>Registros de evaluación de personal docente</t>
  </si>
  <si>
    <t>Secretario/a General de la UCM</t>
  </si>
  <si>
    <t>Secretario/a del Departamento</t>
  </si>
  <si>
    <t>Actas de la Comisión Económica</t>
  </si>
  <si>
    <t>Actas de la Junta de Facultad de Modificación RPT del centro</t>
  </si>
  <si>
    <t>Informe de ejecución del presupuesto</t>
  </si>
  <si>
    <t>Memoria económica de la Facultad</t>
  </si>
  <si>
    <t>Decanato</t>
  </si>
  <si>
    <t>Catálogo de recursos materiales y servicios de apoyo del Centro</t>
  </si>
  <si>
    <t>Material divulgativo y formativo, web,…</t>
  </si>
  <si>
    <t>Encuestas y análisis de encuestas</t>
  </si>
  <si>
    <t>Registro de contrataciones de PTGAS</t>
  </si>
  <si>
    <t>Gerencia del Centro</t>
  </si>
  <si>
    <t>Informes de indicadores</t>
  </si>
  <si>
    <t>Quejas, reclamaciones y sugerencias</t>
  </si>
  <si>
    <t>Actas de la Comisión de Seguimiento Docente</t>
  </si>
  <si>
    <t>Actas de revisión por la dirección</t>
  </si>
  <si>
    <t>Publicación de informes</t>
  </si>
  <si>
    <t>Secretario/a de las Comisiones</t>
  </si>
  <si>
    <t>Información relativa a las titulaciones (disponible en canales públicos: web)</t>
  </si>
  <si>
    <t>Secretaría Académica</t>
  </si>
  <si>
    <t>Página web Facultad</t>
  </si>
  <si>
    <t>Documentos de comunicación y difusión</t>
  </si>
  <si>
    <t>Actas de reuniones con participación de grupos de interés</t>
  </si>
  <si>
    <t>Registros de comunicaciones con grupos de interés</t>
  </si>
  <si>
    <t>Encuestas de satisfacción con la titulación</t>
  </si>
  <si>
    <t>Informes de inserción laboral</t>
  </si>
  <si>
    <t>Memoria de actividades de Compluemprende</t>
  </si>
  <si>
    <t>Encuestas de satisfacción de GIPE
tanto de estudiantes como de tutores de
empresa</t>
  </si>
  <si>
    <t>Acta con propuestas de mejora</t>
  </si>
  <si>
    <t>Información relativa a las Titulaciones (disponible en canales públicos: web)</t>
  </si>
  <si>
    <t>Documentación previa a las reuniones</t>
  </si>
  <si>
    <t>Planes de mejora</t>
  </si>
  <si>
    <t>Seguimiento de acciones</t>
  </si>
  <si>
    <t>Secretario/a Académico de la
Facultad</t>
  </si>
  <si>
    <t>Actas de las Comisiones de Calidad de Centro</t>
  </si>
  <si>
    <t>Plan de Auditoría Interna (PS05-F01)</t>
  </si>
  <si>
    <t>Programa de Auditoría Interna (PS05-F02)</t>
  </si>
  <si>
    <t>Informe de Auditoría Interna (PS05-F03)</t>
  </si>
  <si>
    <t>Plan de mejoras</t>
  </si>
  <si>
    <t>Memoria de Investigación</t>
  </si>
  <si>
    <t>Vicerrectorado de Investigación y Transferencia</t>
  </si>
  <si>
    <t>Web de los Grupos de Investigación</t>
  </si>
  <si>
    <t>Acciones Especiales UCM</t>
  </si>
  <si>
    <t>Horizonte Europa</t>
  </si>
  <si>
    <t>Oficina Europea</t>
  </si>
  <si>
    <t>Programas de Doctorado</t>
  </si>
  <si>
    <t>Informes de seguimiento de programas de doctorado</t>
  </si>
  <si>
    <t>Registros de resultados de investigación</t>
  </si>
  <si>
    <t>Listado de programas de financiación externa</t>
  </si>
  <si>
    <t>Registros de patentes, contratos con empresas u organizaciones externas</t>
  </si>
  <si>
    <t>Repositorio abierto de resultados científicos</t>
  </si>
  <si>
    <t>SERMAS-Hospital Clínico San Carlos</t>
  </si>
  <si>
    <t>SERMAS-Hospital 12 de Octubre</t>
  </si>
  <si>
    <t>SERMAS-Hospital Gregorio Marañón</t>
  </si>
  <si>
    <t>SERMAS-Hospital Infanta Cristina</t>
  </si>
  <si>
    <t>SERMAS-Hospital Infanta Leonor</t>
  </si>
  <si>
    <t>SERMAS-Hospital Infanta Sofía</t>
  </si>
  <si>
    <t>DECANA</t>
  </si>
  <si>
    <t>CARMEN MARTÍNEZ RINCÓN</t>
  </si>
  <si>
    <t>GERENTE</t>
  </si>
  <si>
    <t>VICEDECANO CON COMPETENCIAS EN ESTUDIOS</t>
  </si>
  <si>
    <t>VICEDECANO DE ESTUDIOS</t>
  </si>
  <si>
    <t>PABLO GARCÍA FERNÁNDEZ</t>
  </si>
  <si>
    <t>RAFAEL AZUARA GONZÁLEZ</t>
  </si>
  <si>
    <t>VICEDECANO CON COMPETENCIAS EN ESTUDIANTES</t>
  </si>
  <si>
    <t>VICEDECANO CON COMPETENCIAS EN PRÁCTICAS CLÍNICAS</t>
  </si>
  <si>
    <t>VICEDECANO CON COMPETENCIAS EN RELACIONES INSTITUCIONALES E INTERNACIONALES</t>
  </si>
  <si>
    <t>VICEDECANO CON COMPETENCIAS EN CALIDAD E INNOVACIÓN</t>
  </si>
  <si>
    <t>VICEDECANO CON COMPETENCIAS EN INVESTIGACIÓN Y DOCTORADO</t>
  </si>
  <si>
    <t>VICEDECANO DE PRÁCTICAS CLÍNICAS E INSTITUCIONES SANITARIAS</t>
  </si>
  <si>
    <t>SECRETARIA ACADÉMICA</t>
  </si>
  <si>
    <t>DEC</t>
  </si>
  <si>
    <t>GER</t>
  </si>
  <si>
    <t>VDE</t>
  </si>
  <si>
    <t>VDT</t>
  </si>
  <si>
    <t>VDP</t>
  </si>
  <si>
    <t>VDR</t>
  </si>
  <si>
    <t>VDC</t>
  </si>
  <si>
    <t>VDI</t>
  </si>
  <si>
    <t>SEC</t>
  </si>
  <si>
    <r>
      <rPr>
        <sz val="10"/>
        <color rgb="FFFF0000"/>
        <rFont val="Calibri"/>
        <family val="2"/>
        <scheme val="minor"/>
      </rPr>
      <t xml:space="preserve">Papel  o </t>
    </r>
    <r>
      <rPr>
        <sz val="10"/>
        <color rgb="FF000000"/>
        <rFont val="Calibri"/>
        <family val="2"/>
        <scheme val="minor"/>
      </rPr>
      <t xml:space="preserve">informático </t>
    </r>
  </si>
  <si>
    <t>Gestor documental Google Drive</t>
  </si>
  <si>
    <t>MARÍA LUZ GONZÁLEZ FERNÁNDEZ</t>
  </si>
  <si>
    <t>MARÍA ROSARIO MORALES LOZANO</t>
  </si>
  <si>
    <t>FRANCISCO JAVIER PÉREZ RIVAS</t>
  </si>
  <si>
    <t>ISMAEL ORTUÑO SORIANO</t>
  </si>
  <si>
    <t>PILAR MORI VARA</t>
  </si>
  <si>
    <t>VICEDECANA DE ESTUDIANTES</t>
  </si>
  <si>
    <t>VICEDECANA DE RELACIONES INSTITUCIONALES E INTERNACIONALES</t>
  </si>
  <si>
    <t>VICEDECANO DE CALIDAD E INNOVACIÓN</t>
  </si>
  <si>
    <t>VICEDECANO DE INVESTIGACIÓN Y DOCTORADO</t>
  </si>
  <si>
    <t>JACINTO GÓMEZ HIGUERA</t>
  </si>
  <si>
    <t>Mª Isabel Durango Limárquez</t>
  </si>
  <si>
    <t>Jaime Alonso Jiménez</t>
  </si>
  <si>
    <t>Juan Luis Castellano Ruiz</t>
  </si>
  <si>
    <t>Miriam Fernández Trinidad</t>
  </si>
  <si>
    <t>Eduardo Fernandez Ulloa</t>
  </si>
  <si>
    <t>Nury Alejo Bru</t>
  </si>
  <si>
    <t>Emma Cabezas Moreno</t>
  </si>
  <si>
    <t>Carlos Díez Rodríguez</t>
  </si>
  <si>
    <t>Cristina Andujar Osorno</t>
  </si>
  <si>
    <t>Esther Sánchez Rodríguez</t>
  </si>
  <si>
    <t>Isabel Hortelano Tevar</t>
  </si>
  <si>
    <t>jaimalon@ucm.es</t>
  </si>
  <si>
    <t>luisferc@ucm.es</t>
  </si>
  <si>
    <t>Luis Fernando Carrasco Rodríguez-Rey</t>
  </si>
  <si>
    <t>midurang@ucm.es</t>
  </si>
  <si>
    <t>juacaste@ucm.es</t>
  </si>
  <si>
    <t>mirife06@ucm.es</t>
  </si>
  <si>
    <t>edfern10@ucm.es</t>
  </si>
  <si>
    <t>nalejo@ucm.es</t>
  </si>
  <si>
    <t xml:space="preserve">emmacabezas@pdi.ucm.es </t>
  </si>
  <si>
    <t>Concepción Martín Cortijo</t>
  </si>
  <si>
    <t>conmar01@ucm.es</t>
  </si>
  <si>
    <t>carlodie@ucm.es</t>
  </si>
  <si>
    <t xml:space="preserve">crisandu@ucm.es </t>
  </si>
  <si>
    <t>mhortela@ucm.es</t>
  </si>
  <si>
    <t>estsan05@ucm.es</t>
  </si>
  <si>
    <t>p.vansleeuwen@eduployment.nl</t>
  </si>
  <si>
    <t>sararoncero@emtg.es</t>
  </si>
  <si>
    <t>instituciones@globalworking.net</t>
  </si>
  <si>
    <t>MLANDALUCIA@quironprevencion.com</t>
  </si>
  <si>
    <t>pilar.diaz@grupocto.com</t>
  </si>
  <si>
    <t>manunez@metrodoraeducation.com</t>
  </si>
  <si>
    <t>ortega@neuronstaff.com </t>
  </si>
  <si>
    <t>alejandra@temporales.es</t>
  </si>
  <si>
    <t>maria@wrkbemanning.no</t>
  </si>
  <si>
    <t>info@seleuropa.com</t>
  </si>
  <si>
    <t>agencemobilite2007@yahoo.es</t>
  </si>
  <si>
    <t>Sara Gasco González (Vocal I)</t>
  </si>
  <si>
    <t>saragascog@gmail.com</t>
  </si>
  <si>
    <t>cmrpenas@gmail.com</t>
  </si>
  <si>
    <t>decanocopoma@gmail.com</t>
  </si>
  <si>
    <t>Decano del Colegio Profesional</t>
  </si>
  <si>
    <t>Carmen Mar Rodríguez Peñas (Secretaria General)</t>
  </si>
  <si>
    <t>contacto@fisioenfrancia.es</t>
  </si>
  <si>
    <t>h.martinez@podotherapeut.nl</t>
  </si>
  <si>
    <t>mariaherreros@podoactiva.com</t>
  </si>
  <si>
    <t xml:space="preserve">Documentación del Sistema de Calidad.
Actas de reuniones, evidencias de participación.
Objetivos de calidad
Indicadores de seguiminto </t>
  </si>
  <si>
    <t>Actas de reuniones, evidencias de participación.</t>
  </si>
  <si>
    <t>Actas de revisión del sistema
Actas de reuniones, evidencias de participación.</t>
  </si>
  <si>
    <t>Actas de revisión del sistema
Actas de reuniones, evidencias de participación.
Objetvos de calidad
Política de calidad</t>
  </si>
  <si>
    <t>Procedimientos del sistema de calidad
Normativa Títulos propios
Normativa Doctorado</t>
  </si>
  <si>
    <t xml:space="preserve">PC08  </t>
  </si>
  <si>
    <t>PC09</t>
  </si>
  <si>
    <t>Empleabilidad y emprendimiento</t>
  </si>
  <si>
    <t>Gestión de la I+D+i y transferencia del conocimiento</t>
  </si>
  <si>
    <t>PC08</t>
  </si>
  <si>
    <t>Total general</t>
  </si>
  <si>
    <t>(en blanco)</t>
  </si>
  <si>
    <t>Cuenta de CÓDIGO DEL PROCEDIMIENTO DE ORIGEN</t>
  </si>
  <si>
    <t>Total</t>
  </si>
  <si>
    <t>UBICACIÓN PÚBLICA</t>
  </si>
  <si>
    <t>ASPECTOS ESPECÍFICOS EN LA FACLTAD</t>
  </si>
  <si>
    <r>
      <t xml:space="preserve">1.1. La institución debe establecer formalmente una política de calidad que dé soporte a la cultura de calidad.
</t>
    </r>
    <r>
      <rPr>
        <sz val="10"/>
        <color rgb="FFFF0000"/>
        <rFont val="Calibri"/>
        <family val="2"/>
        <scheme val="minor"/>
      </rPr>
      <t>En el caso del SIGC en cuyo alcance se incluyan las enseñanzas propias la política de calidad debe considerarlas específicamente.</t>
    </r>
    <r>
      <rPr>
        <sz val="10"/>
        <color rgb="FF000000"/>
        <rFont val="Calibri"/>
        <family val="2"/>
        <scheme val="minor"/>
      </rPr>
      <t xml:space="preserve">
 En el caso de centros que imparten programas de doctorado la estrategia de investigación debe estar reflejada en la política de calidad específicamente</t>
    </r>
  </si>
  <si>
    <t>1.2. En la definición y revisión de la política de calidad se debe tener en cuenta la opinión de diferentes grupos de interés relacionados con el centro y los programas formativos impartidos: estudiantado, profesorado, personal de apoyo, personas egresadas y empleadores.</t>
  </si>
  <si>
    <t>1.3. El centro debe desplegar adecuadamente la política de calidad, mediante un sistema interno de garantía de calidad documentado, estableciendo objetivos de calidad y dotándose de mecanismos de medición y de realimentación.</t>
  </si>
  <si>
    <t>1.5. Se deben establecer claramente los órganos de análisis y toma de decisiones del Sistema Interno de Garantía de Calidad y la participación de representantes de los grupos de interés en los mismos.</t>
  </si>
  <si>
    <t>1.6. Se deben establecer mecanismos eficaces para que los grupos de interés conozcan la política y el Sistema Interno de Garantía de Calidad.</t>
  </si>
  <si>
    <t>2.2. Se deben establecer los procedimientos necesarios para diseñar, aprobar, revisar, modificar y extinguir las titulaciones que se imparten, asegurando en todos los casos los derechos de los estudiantes.
 En el caso del SIGC en cuyo alcance se incluyan las enseñanzas propias se deben implementar procedimientos para la emisión de los informes del Sistema Interno de Garantía de Calidad para los Másteres de Formación Permanente.</t>
  </si>
  <si>
    <t>2.3. Los procedimientos de gestión de la oferta formativa deben considerar, al menos, los siguientes elementos:
 • Incorporación de expectativas y necesidades de los grupos de interés internos y externos en el diseño y modificación de los programas formativos.
 • Establecimiento de los órganos relacionados con el diseño, aprobación, revisión, modificación y extinción de los programas formativos.
 • Identificación del tipo de información que se debe analizar en los procesos de diseño, aprobación, revisión, modificación y extinción de los programas formativos.
 • El seguimiento de los compromisos establecidos en la memoria de verificación de los títulos oficiales impartidos.</t>
  </si>
  <si>
    <t>3.1. El centro debe implementar procedimientos que regulen los procesos de admisión, matriculación y reconocimiento de la formación y experiencia previa, coherentes con los perfiles de ingreso y las titulaciones impartidas, y conformes a la legislación vigente.</t>
  </si>
  <si>
    <t>3.2. El centro debe disponer de sistemas adecuados de información, apoyo y orientación al estudiantado, desde el proceso de admisión, hasta la finalización de los estudios y la graduación.</t>
  </si>
  <si>
    <t>3.3. Las metodologías docentes deben:
 • Tener en cuenta la diversidad del estudiantado y sus necesidades.
 • Orientarse a la adquisición de los resultados de aprendizaje perseguidos.
 • Fomentar la autonomía y la participación activa del estudiantado en su proceso de aprendizaje.
 En el caso de enseñanzas propias no es preceptiva la aplicación de metodologías que fomenten la autonomía y la participación del estudiantado</t>
  </si>
  <si>
    <t>3.4. Los sistemas de evaluación deben:
 • Ser públicos y conocidos con antelación suficiente.
 • Ser válidos para certificar la adquisición de los resultados de aprendizaje perseguidos.
 • Promover la integridad académica del estudiantado.
 En el caso de enseñanzas propias, en función de la naturaleza de los programas forma tivos, pueden no existir procesos de evaluación y certificación de resultados</t>
  </si>
  <si>
    <t>4.1. El centro debe implementar procesos de revisión de los programas ofertados que permitan identificar las necesidades de personal docente, tanto en volumen de carga de trabajo como en perfiles necesarios.
 En el caso de enseñanzas propias, la identificación de perfiles necesarios podrá limitarse a la fase de diseño de los títulos.
 En el caso de centros que imparten programas de doctorado se debe asegurar que los perfiles investigadores de tutores y directores son adecuados a las líneas de investigación vinculadas al programa y disponen de suficiente experiencia investigadora.
 Se deben implementar mecanismos de reconocimiento de la labor de tutorización y 
dirección de tesis.</t>
  </si>
  <si>
    <t>4.4. El centro debe realizar una evaluación periódica del desempeño de su personal docente, utilizando para ello la información del sistema de gestión y mejora de calidad.
 En el caso de enseñanzas propias la evaluación del desempeño del personal docente podrá adoptar formas simplificadas adaptadas a la naturaleza de los títulos.</t>
  </si>
  <si>
    <t>5.2. El centro debe implementar procesos que permitan identificar las necesidades de recursos materiales, servicios y personal de apoyo, que permitan el correcto desarrollo de los títulos ofertados.</t>
  </si>
  <si>
    <t>6.1. El centro debe tener implementados procesos que consideren, al menos, la recopilación sistemática de, al menos, los siguientes elementos:
 • Información sobre resultados académicos.
 • Resultados de inserción laboral.
 • Satisfacción de los grupos de interés con el centro y sus programas formativos.
 • Resultados de la evaluación del profesorado.
 • Quejas, reclamaciones y sugerencias de mejora.
 En el caso de las enseñanzas propias no será obligatoria la recopilación de alguno de los elementos, atendiendo a las especificidades de cada título.
 En el caso de centros que imparten programas de doctorado deben recopilarse los resultados de investigación – publicaciones - obtenidos en el desarrollo de las tesis doctorales.</t>
  </si>
  <si>
    <t>6.2. La información debe estar disponible a todos los niveles necesarios de gestión, según corresponda, desde la coordinación de la actividad docente, hasta la dirección y gerencia del centro.</t>
  </si>
  <si>
    <t>7.2. Los procedimientos relacionados con la información pública y la transparencia implementados por el centro deben tener en cuenta a los diferentes grupos de interés, tales como:
 • Estudiantado potencial.
 • Estudiantado matriculado.
 • Personas egresadas.
 • Personal docente.
 • Personal de apoyo.
 • Empleadores.
 • Sociedad en general.</t>
  </si>
  <si>
    <t>7.4. El centro debe implementar mecanismos que garanticen la rendición de cuentas de manera planificada, específica y bidireccional a los diferentes grupos de interés que participan en el despliegue del Sistema Interno de Garantía de Calidad. Esta rendición de cuentas debe incluir la información relevante sobre los resultados alcanzados en materia de política y objetivos de calidad del centro.</t>
  </si>
  <si>
    <t>8.1. El centro tiene identificados los grupos de investigación, al menos los que participan en la impartición de programas de doctorado, y revisa y actualiza periódicamente las principales líneas de trabajo de cada uno de ellos.</t>
  </si>
  <si>
    <t>8.3. El centro analiza periódicamente los resultados esperados o ya alcanzados de sus líneas de investigación, su potencial interés para entidades públicas, empresas o la sociedad en general, y establece mecanismos para transferir el conocimiento generado.</t>
  </si>
  <si>
    <t>9.2. El centro debe asegurar que, de forma sistemática, la información relevante es analizada periódicamente y tomada como referencia para establecer las acciones de mejora pertinentes sobre el personal docente.</t>
  </si>
  <si>
    <t>PÁGINA WEB UCM</t>
  </si>
  <si>
    <t>DIRECTRIZ</t>
  </si>
  <si>
    <t>7.1. El centro debe tener implementados procedimientos para publicar, revisar y actualizar información clara, f iable, objetiva, y fácilmente accesible sobre todos sus programas formativos y otras actividades relevantes.</t>
  </si>
  <si>
    <t>8.2. El centro analiza periódicamente la financiación de sus actividades de investigación, identificando, además de las líneas de financiación interna, los programas y proyectos de investigación externos establecidos a nivel nacional o internacional que estén alineados con sus principales líneas de trabajo y concurriendo a convocatorias de una forma planificada.</t>
  </si>
  <si>
    <t>8.5. Se debe disponer de un repositorio de acceso abierto en el que depositar una copia de la versión final aceptada para publicación de los resultados científicos del personal docente e investigador.</t>
  </si>
  <si>
    <t>9.1. El centro debe asegurar que, de forma sistemática, la información relevante es analizada periódicamente y tomada como referencia para establecer las acciones de mejora pertinentes sobre los programas formativos, especialmente las dirigidas a la mejora de los resultados académicos y al incremento de la satisfacción de los grupos de interés.
 En el caso de centros que imparten programas de doctorado, la toma de decisiones debe incluir decisiones basadas en los indicadores de investigación de los programas de doctorado impartidos.</t>
  </si>
  <si>
    <t>1.4. El estudiantado es uno de los grupos de interés clave para los centros universitarios, por lo que debe ser considerado de forma singular en el despliegue de la política de calidad.</t>
  </si>
  <si>
    <t>2.1. El centro define su oferta formativa en el marco de la estrategia de la institución y cumpliendo con los requisitos establecidos en la legislación vigente.
 En el caso del SIGC en cuyo alcance se incluyan las enseñanzas propias, los órganos de gobierno de la universidad regularán mediante una normativa específica como mínimo las condiciones de impartición, las plazas disponibles, el plan de estudios, la participación de profesorado propio de la universidad y del externo, y los precios de dichos títulos que, en las universidades públicas, serán aprobados por el Consejo Social.
En el caso de centros que imparten programas de doctorado se debe establecer la reglamentación requerida por la normativa vigente sobre los estudios de doctorado: duración, prórrogas, defensa de tesis, supervisión, directores y tutores de tesis, perfiles de estudiantes de doctorado, etc.</t>
  </si>
  <si>
    <t>3.5. Por su singularidad en el proceso educativo, el centro debe disponer, en particular, de mecanismos específicos, adecuados a la naturaleza de los estudios, para asegurar la calidad y la originalidad de los Trabajos de Fin de Grado o de Máster, defensa de Tesis Doctorales, y en su caso, de las prácticas externas y de las acciones de movilidad de los estudiantes. 
 En el caso de centros que imparten programas de doctorado, deben implementarse los procedimientos específicos para:
 • El correcto funcionamiento de las Comisiones Académicas de Doctorado.
 • El desarrollo y evaluación del “Documento de Actividades del Doctorando”.
 • La regulación de casos de conflicto y aspectos que afecten a la propiedad intelectual</t>
  </si>
  <si>
    <t>4.3. El centro debe tener implantado un proceso para asegurar la formación y actualización del profesorado en aquellas materias que sean pertinentes, en particular las relativas a metodologías de enseñanza y uso de tecnologías específicas para la docencia.
 En el caso del SIGC en cuyo alcance se incluyan las enseñanzas propias este criterio podrá no ser de aplicación.</t>
  </si>
  <si>
    <t>5.3. El centro debe tener implementados procesos para la dotación de los recursos, servicios y personal de apoyo cuando se hayan identificado necesidades. En caso de que los procesos de contratación no dependan directamente del centro deben implementar los procesos de solicitud a los órganos de orden superior correspondientes.</t>
  </si>
  <si>
    <t>7. 3. La información debe ser publicada, al menos, en la página web del centro, y debe incluir, según corresponda:
 • Información sobre el centro:  − Organización. − Política. − Estrategia. − Sistema Interno de Garantía de Calidad implementado.
• Información sobre los programas ofertados:  − Denominación de los títulos. − Universidades y centros implicados, en caso de títulos conjuntos. − Perfil de ingreso − Criterios y vías de acceso. − Criterios de reconocimiento de créditos. − Estructura del plan de estudios. − Número de plazas ofertadas. − Modalidad de impartición. − Oferta de movilidad. − Oferta de prácticas externas, entidadescolaboradoras vinculadas al título. − Guías docentes de las asignaturas. − Requisitos de idiomas. − Cuando corresponda información sobre acceso o vinculación con profesiones reguladas. − Calendario lectivo (horarios de clase y fechas de evaluación).
 • Información sobre los servicios de gestión del centro.
 • Información sobre servicios de orientación a los estudiantes.
 • Información sobre servicios complementarios ofertados.
 • Acceso al buzón de quejas, reclamaciones y sugerencias.
 • Información sobre resultados: − Información sobre resultados académicos. − Resultados de inserción laboral.− Satisfacción de los grupos de interés. − Quejas, reclamaciones, alegaciones y sugerencias de mejora.
 En el caso de las enseñanzas propias la información sobre los programas ofertados, y la información sobre resultados podrá no contener todos los elementos indicados, en función de la propia naturaleza de cada título.</t>
  </si>
  <si>
    <t>9.3. El centro debe asegurar que, de forma sistemática, la información relevante es analizada periódicamente y tomada como referencia para establecer las acciones de mejora pertinentes sobre los recursos materiales, los servicios y el personal de apoyo.</t>
  </si>
  <si>
    <t>9.4. El centro debe asegurar que, de forma sistemática, la información relevante es analizada periódicamente y tomada como referencia para establecer las acciones de mejora pertinentes sobre los sistemas de obtención de resultados y de información pública, transparencia y rendición de cuentas</t>
  </si>
  <si>
    <t>9.5. El centro debe asegurar que su Sistema Interno de Garantía de Calidad es adecuado, revisando periódicamente su funcionamiento y estableciendo las acciones de mejora pertinentes.</t>
  </si>
  <si>
    <t>INSTRUCCIONES</t>
  </si>
  <si>
    <t>Revistas Científicas de la Facultad de
XXXXXXX de la UCM</t>
  </si>
  <si>
    <t>Evaluación de los Grupos de
Investigación de la Facultad XXXXXXX</t>
  </si>
  <si>
    <t>Memorias anuales de la Facultad de
XXXXXXX</t>
  </si>
  <si>
    <t>SECRETARÍA GENERAL UCM</t>
  </si>
  <si>
    <t>SEU</t>
  </si>
  <si>
    <t>CENTRO DE INTELIGENCIA INSTITUCIONAL</t>
  </si>
  <si>
    <t>CEI</t>
  </si>
  <si>
    <t>VICERRECTOR CON COMPETENCIAS EN ESTUDIANTES</t>
  </si>
  <si>
    <t>VRE</t>
  </si>
  <si>
    <t>VICERRECTORADO DE ESTUDIANTES</t>
  </si>
  <si>
    <t>SECCIÓN SECRETARÍA DE ALUMNOS</t>
  </si>
  <si>
    <t>SEA</t>
  </si>
  <si>
    <t>SECRETARIA DE ALUMNOS</t>
  </si>
  <si>
    <t>PILAR GOMEZ-SERRANILLOS CUADRADO</t>
  </si>
  <si>
    <t>VICEDECANO CON COMPETENCIAS EN PRÁCTICAS TUTELADAS</t>
  </si>
  <si>
    <t>OFICINA DE PRÁCTICAS Y EMPLEO UCM</t>
  </si>
  <si>
    <t>OPE</t>
  </si>
  <si>
    <t>COORDINADOR DE GRADO</t>
  </si>
  <si>
    <t>COORDINADOR DE MÁSTER</t>
  </si>
  <si>
    <t>COORDINADOR DE DOCTORADO</t>
  </si>
  <si>
    <t>DIRECCIÓN DE DEPARTAMENTO</t>
  </si>
  <si>
    <t>VICERRECTOR CON COMPETENCIAS EN ESTUDIOS</t>
  </si>
  <si>
    <t>VRS</t>
  </si>
  <si>
    <t>VICERRECTORADO DE ESTUDIOS</t>
  </si>
  <si>
    <t>COMISIONES DE CALIDAD DE TÍTULO</t>
  </si>
  <si>
    <t>COMISIÓN DE COORDINACIÓN DE GRADO</t>
  </si>
  <si>
    <t>COMISIÓN DE COORDINACIÓN DE MÁSTER</t>
  </si>
  <si>
    <t>COMISIÓN DE COORDINACIÓN DE DOCTORADO</t>
  </si>
  <si>
    <t>VICERRECTOR CON COMPETENCIAS EN RR.II.</t>
  </si>
  <si>
    <t>VRI</t>
  </si>
  <si>
    <t>OFICINA DE MOVILIDAD</t>
  </si>
  <si>
    <t>OER</t>
  </si>
  <si>
    <t>OFICINA ERASMUS</t>
  </si>
  <si>
    <t>SECRETARIO DE DEPARTAMENTO</t>
  </si>
  <si>
    <t>VICERRECTOR CON COMPETENCIAS EN TRANSFERENCIA E INVESTIGACIÓN</t>
  </si>
  <si>
    <t>OFICINA EUROPEA</t>
  </si>
  <si>
    <t>OFE</t>
  </si>
  <si>
    <t>VICERRECTORADO DE INVESTIGACIÓN Y TRANSFERENCIA</t>
  </si>
  <si>
    <t>VICERRECTORADO DE RR.II. Y COOPERACIÓN</t>
  </si>
  <si>
    <t>VIT</t>
  </si>
  <si>
    <t>COG</t>
  </si>
  <si>
    <t>COM</t>
  </si>
  <si>
    <t>COD</t>
  </si>
  <si>
    <t>DDP</t>
  </si>
  <si>
    <t>CCT</t>
  </si>
  <si>
    <t>CCG</t>
  </si>
  <si>
    <t>CCM</t>
  </si>
  <si>
    <t>CCD</t>
  </si>
  <si>
    <t>SDP</t>
  </si>
  <si>
    <t>HUMBERTO MARTÍN BRIEVA</t>
  </si>
  <si>
    <t>AMPARO CAMPILLA POMATA</t>
  </si>
  <si>
    <t>VICEDECANO DE CALIDAD Y TRANSPARENCIA</t>
  </si>
  <si>
    <t>MANUEL CÓRDOBA DÍAZ</t>
  </si>
  <si>
    <t>VICEDECANA DE ESTUDIOS Y PROFESORADO</t>
  </si>
  <si>
    <t>ANA ISABEL LÓPEZ DE ANDRÉS</t>
  </si>
  <si>
    <t>ANA MARÍA LÓPEZ CAMPOS</t>
  </si>
  <si>
    <t>VICEDECANA DE ESTUDIANTES Y PRÁCTICAS EXTERNAS</t>
  </si>
  <si>
    <t>MARÍA DEL CARMEN LOZANO ESTEVAN</t>
  </si>
  <si>
    <t>VICEDECANA DE POLITICA CIENTÍFICA, DOCTORADO Y RELACIONES INTERNACIONALES</t>
  </si>
  <si>
    <t>MARÍA JOSEFA HERNÁIZ GÓMEZ-DÉGANO</t>
  </si>
  <si>
    <t>VTI</t>
  </si>
  <si>
    <t>VICEDECANO DE INNOVACIÓN TECNOLÓGICA Y COMUNICACIÓN</t>
  </si>
  <si>
    <t>JOSÉ ANTONIO GUERRA GUIRAO</t>
  </si>
  <si>
    <t>TITULACION</t>
  </si>
  <si>
    <t>FICHA</t>
  </si>
  <si>
    <t>Completar los datos de identificación del centro</t>
  </si>
  <si>
    <t>DIRECTORIO</t>
  </si>
  <si>
    <t>RELACIÓN DE DIRECTORIOS DEL SISCAL</t>
  </si>
  <si>
    <t>PERFILES CON ACCESO</t>
  </si>
  <si>
    <t>RELEVANCIA</t>
  </si>
  <si>
    <t>COMUN</t>
  </si>
  <si>
    <t>Vicedecanato con competencias en Calidad</t>
  </si>
  <si>
    <t>Vicedecanato con competencias en Investigación y Doctorado</t>
  </si>
  <si>
    <t>Vicedecanato con competencias en Ordenación Académica y Planificación Docente</t>
  </si>
  <si>
    <t>Vicedecanato con competencias en Innovación, Nuevas Tecnologías y Comunicación</t>
  </si>
  <si>
    <t>Vicedecanato con competencias en Innovación, Nuevas Tecnologías y Comunicación
Comunicación</t>
  </si>
  <si>
    <t>Vicedecanato con competencias en Estudiantes y Extensión Universitaria</t>
  </si>
  <si>
    <t>Vicedecanato con competencias en Estudios</t>
  </si>
  <si>
    <t>Vicedecanato con competencias en Estudios y Secretaría
Académica de Centro</t>
  </si>
  <si>
    <t>Vicedecanato con competencias en Ordenación Académica</t>
  </si>
  <si>
    <t>Vicerrectorado con competencia en Estudios</t>
  </si>
  <si>
    <t>Vicedecanato con competencias en Estudiantes</t>
  </si>
  <si>
    <t>Vicedecanato con competencias en Estudiantes u Oficina de Prácticas y Empleo UCM</t>
  </si>
  <si>
    <t>Vicerrectorado de Estudiantes</t>
  </si>
  <si>
    <t>ESPECÍFICO</t>
  </si>
  <si>
    <t>MEDIA</t>
  </si>
  <si>
    <t>Acta Comisión de Calidad de la sesión en la que se analizan los resultados de las prácticas externas</t>
  </si>
  <si>
    <t>Incluir las partes interesadas pertinentes para el centro</t>
  </si>
  <si>
    <t>SISCAL (criterios)</t>
  </si>
  <si>
    <t>SISCAL (directrices)</t>
  </si>
  <si>
    <t>REQUISITOS</t>
  </si>
  <si>
    <t>CARGOS</t>
  </si>
  <si>
    <t>RESPONSABILIDADES</t>
  </si>
  <si>
    <t>DOCUMENTOS</t>
  </si>
  <si>
    <t>EVIDENCIAS</t>
  </si>
  <si>
    <t>INDICADORES</t>
  </si>
  <si>
    <t>DATOS DEL CENTRO:</t>
  </si>
  <si>
    <t>DENOMINACIÓN:</t>
  </si>
  <si>
    <t>CÓDIGO DE CENTRO:</t>
  </si>
  <si>
    <t>Incluir la relación de los posibles requisitos (necesidades y expectativas); asociar cada requisito a una o varias partes interesadas</t>
  </si>
  <si>
    <t>FACULTAD DE COMERCIO Y TURISMO</t>
  </si>
  <si>
    <t>FACULTAD DE ÓPTICA Y OPTOMETRÍA</t>
  </si>
  <si>
    <t>FACULTAD DE ESTUDIOS ESTADÍSTICOS</t>
  </si>
  <si>
    <t>FACULTAD DE CIENCIAS DE LA INFORMACIÓN</t>
  </si>
  <si>
    <t>FACULTAD DE CIENCIAS ECONÓMICAS Y EMPRESARIALES</t>
  </si>
  <si>
    <t>FACULTAD DE CIENCIAS POLÍTICAS Y SOCIOLOGÍA</t>
  </si>
  <si>
    <t>FACULTAD DE DERECHO</t>
  </si>
  <si>
    <t>FACULTAD DE FARMACIA</t>
  </si>
  <si>
    <t>FACULTAD DE MEDICINA</t>
  </si>
  <si>
    <t>FACULTAD DE VETERINARIA</t>
  </si>
  <si>
    <t>FACULTAD DE BELLAS ARTES</t>
  </si>
  <si>
    <t>FACULTAD DE FILOLOGÍA</t>
  </si>
  <si>
    <t>FACULTAD DE CIENCIAS BIOLÓGICAS</t>
  </si>
  <si>
    <t>FACULTAD DE CIENCIAS GEOLÓGICAS</t>
  </si>
  <si>
    <t>FACULTAD DE GEOGRAFÍA E HISTORIA</t>
  </si>
  <si>
    <t>FACULTAD DE CIENCIAS FÍSICAS</t>
  </si>
  <si>
    <t>FACULTAD DE FILOSOFÍA</t>
  </si>
  <si>
    <t>FACULTAD DE CIENCIAS QUÍMICAS</t>
  </si>
  <si>
    <t>FACULTAD DE CIENCIAS MATEMÁTICAS</t>
  </si>
  <si>
    <t>FACULTAD DE PSICOLOGÍA</t>
  </si>
  <si>
    <t>FACULTAD DE ENFERMERÍA, FISIOTERAPIA Y PODOLOGÍA</t>
  </si>
  <si>
    <t>FACULTAD DE TRABAJO SOCIAL</t>
  </si>
  <si>
    <t>FACULTAD DE ODONTOLOGÍA</t>
  </si>
  <si>
    <t>FACULTAD DE CIENCIAS DE LA DOCUMENTACIÓN</t>
  </si>
  <si>
    <t>FACULTAD DE INFORMÁTICA</t>
  </si>
  <si>
    <t>FACULTAD DE EDUCACIÓN</t>
  </si>
  <si>
    <t>CENTRO GENERICO</t>
  </si>
  <si>
    <t>Cuenta de CENTRO</t>
  </si>
  <si>
    <t>DECANO/A</t>
  </si>
  <si>
    <t>VICEDECANO/A CON COMPETENCIAS EN ESTUDIOS</t>
  </si>
  <si>
    <t>VICEDECANO/A CON COMPETENCIAS EN ESTUDIANTES</t>
  </si>
  <si>
    <t>VICEDECANO/A CON COMPETENCIAS EN PRÁCTICAS CLÍNICAS</t>
  </si>
  <si>
    <t>VICEDECANO/A CON COMPETENCIAS EN RELACIONES INSTITUCIONALES E INTERNACIONALES</t>
  </si>
  <si>
    <t>VICEDECANO/A CON COMPETENCIAS EN CALIDAD E INNOVACIÓN</t>
  </si>
  <si>
    <t>VICEDECANO/A CON COMPETENCIAS EN INVESTIGACIÓN Y DOCTORADO</t>
  </si>
  <si>
    <t>SECRETARIO/A ACADÉMICO/A</t>
  </si>
  <si>
    <t>Cuenta de CARGO</t>
  </si>
  <si>
    <t>DECANO/A:</t>
  </si>
  <si>
    <t>Estudiantado potencial</t>
  </si>
  <si>
    <t>Estudiantado matriculado</t>
  </si>
  <si>
    <t>Personas egresadas</t>
  </si>
  <si>
    <t>Personal de apoyo</t>
  </si>
  <si>
    <t>Otros</t>
  </si>
  <si>
    <t>GRUPO DE INTERES</t>
  </si>
  <si>
    <t>GRUPOS INTERESADOS IDENTIFICADOS COMO POTENCIALMENTE RELEVANTES POR EL CENTRO</t>
  </si>
  <si>
    <t>REQUISITOS PERTINENTES DE LOS GRUPOS DE INTERES (A TENER EN CUENTA EN LA POLÍTICA)</t>
  </si>
  <si>
    <t>PARCIAL</t>
  </si>
  <si>
    <t>SIGC-XXXX</t>
  </si>
  <si>
    <t>0. Manual de calidad SIGC Facultad de Xxxx</t>
  </si>
  <si>
    <t>1. PE01 Política de calidad</t>
  </si>
  <si>
    <t>2. PE02 Oferta formativa</t>
  </si>
  <si>
    <t>3. PC01 Gestión títulos</t>
  </si>
  <si>
    <t>4. PC02 Acogida información</t>
  </si>
  <si>
    <t>5. PC03 Desarrollo enseñanzas</t>
  </si>
  <si>
    <t>6. PC04 Movilidad</t>
  </si>
  <si>
    <t>7. PC05 Prácticas externas</t>
  </si>
  <si>
    <t>8. PS01 Gestión PDI</t>
  </si>
  <si>
    <t>9. PS02 Gestión recursos servicios</t>
  </si>
  <si>
    <t>10. PC06 Resultados formación</t>
  </si>
  <si>
    <t>11. PS03 Quejas y sugerencias</t>
  </si>
  <si>
    <t>12. PC07 información titulaciones</t>
  </si>
  <si>
    <t>13. PC08 Empleabilidad y emprendimiento</t>
  </si>
  <si>
    <t>14. PC09 Gestión I+D+i y Transferencia</t>
  </si>
  <si>
    <t>15. PE03 Mejora continua</t>
  </si>
  <si>
    <t>16. PS04 Documentación SGCI</t>
  </si>
  <si>
    <t>17. PS05 Auditorias internas</t>
  </si>
  <si>
    <t>Evidencias comunes varios procesos</t>
  </si>
  <si>
    <t>Evidencias Centro</t>
  </si>
  <si>
    <t>Evidencias Grado</t>
  </si>
  <si>
    <t>Evidencias Máster</t>
  </si>
  <si>
    <t>Evidencias Doctorado</t>
  </si>
  <si>
    <t>2. Centro</t>
  </si>
  <si>
    <t>2. Grado</t>
  </si>
  <si>
    <t>2. Máster</t>
  </si>
  <si>
    <t>2. Doctorado</t>
  </si>
  <si>
    <t>3. Centro</t>
  </si>
  <si>
    <t>3. Grado</t>
  </si>
  <si>
    <t>3. Máster</t>
  </si>
  <si>
    <t>3. Doctorado</t>
  </si>
  <si>
    <t>4. PC02-S01 Admisión</t>
  </si>
  <si>
    <t>4. PC02-S02 Acogida</t>
  </si>
  <si>
    <t>4. PC02-S03 Egreso</t>
  </si>
  <si>
    <t>4. PC02-S04 Información académica</t>
  </si>
  <si>
    <t>4. PC02-S04 Centro</t>
  </si>
  <si>
    <t>4. PC02-S04 Grado</t>
  </si>
  <si>
    <t>4. PC02-S04 Máster</t>
  </si>
  <si>
    <t>4. PC02-S04 Doctorado</t>
  </si>
  <si>
    <t>4. PC02-S01 Centro</t>
  </si>
  <si>
    <t>4. PC02-S01 Grado</t>
  </si>
  <si>
    <t>4. PC02-S01 Máster</t>
  </si>
  <si>
    <t>4. PC02-S01 Doctorado</t>
  </si>
  <si>
    <t>4. PC02-S02 Centro</t>
  </si>
  <si>
    <t>4. PC02-S02 Grado</t>
  </si>
  <si>
    <t>4. PC02-S02 Máster</t>
  </si>
  <si>
    <t>4. PC02-S02 Doctorado</t>
  </si>
  <si>
    <t>4. PC02-S03 Centro</t>
  </si>
  <si>
    <t>4. PC02-S03 Grado</t>
  </si>
  <si>
    <t>4. PC02-S03 Máster</t>
  </si>
  <si>
    <t>4. PC02-S03 Doctorado</t>
  </si>
  <si>
    <t>5. PC03-S01 Guías docentes</t>
  </si>
  <si>
    <t>5. PC03-S02 Evaluación</t>
  </si>
  <si>
    <t>5. PC03-S03 Trabajos fin de estudios</t>
  </si>
  <si>
    <t>5. PC03-S01 Centro</t>
  </si>
  <si>
    <t>5. PC03-S01 Grado</t>
  </si>
  <si>
    <t>4. PC03-S01 Máster</t>
  </si>
  <si>
    <t>4. PC03-S01 Doctorado</t>
  </si>
  <si>
    <t>5. PC03-S02 Centro</t>
  </si>
  <si>
    <t>5. PC03-S02 Grado</t>
  </si>
  <si>
    <t>5. PC03-S03 Centro</t>
  </si>
  <si>
    <t>5. PC03-S03 Grado</t>
  </si>
  <si>
    <t>6. PC04-S01 Erasmus Entrante</t>
  </si>
  <si>
    <t>5. PC03-S03 Máster</t>
  </si>
  <si>
    <t>5. PC03-S03 Doctorado</t>
  </si>
  <si>
    <t>5. PC03-S04 Doctorado</t>
  </si>
  <si>
    <t xml:space="preserve">NO </t>
  </si>
  <si>
    <t>Institución científica y profesional cuyo objetivo es fomentar el desarrollo de la enfermería como disciplina científica, cultural y profesional</t>
  </si>
  <si>
    <t>Experiencia sobre formación requerida por egresados de Ciencias de la salud</t>
  </si>
  <si>
    <t xml:space="preserve">Academia de las Ciencias Enfermeras de Madrid </t>
  </si>
  <si>
    <t>Asociación Nacional de Directivos de Enfermería (ANDE)</t>
  </si>
  <si>
    <t>Asociación Española de Fisioterapeutas</t>
  </si>
  <si>
    <t>Sociedad Española de Fisioterapia y Dolor (SEFID)</t>
  </si>
  <si>
    <t>Sociedad Española de Podología y Ortopodología​</t>
  </si>
  <si>
    <t>Sociedad Española de Salud Pública y Administración Sanitaria (SESPAS)</t>
  </si>
  <si>
    <t>info@ande.org</t>
  </si>
  <si>
    <t>info@aefi.net</t>
  </si>
  <si>
    <t>sefidsocialmedia@gmail.com</t>
  </si>
  <si>
    <t>secretaria@sebior.org</t>
  </si>
  <si>
    <t>secretaria@sespas.es</t>
  </si>
  <si>
    <t>Sindicatos profesionales</t>
  </si>
  <si>
    <t>Sindicato SATSE</t>
  </si>
  <si>
    <t>satse@satse.es</t>
  </si>
  <si>
    <t>Asociaciones de pacientes</t>
  </si>
  <si>
    <t>Voz del usuario</t>
  </si>
  <si>
    <t>Plataforma de Organizaciones de Pacientes</t>
  </si>
  <si>
    <t>info@plataformadepacientes.org</t>
  </si>
  <si>
    <t>Foro Español de Pacientes</t>
  </si>
  <si>
    <t>info@forodepacientes.org</t>
  </si>
  <si>
    <t>Asociación Española Contra el Cáncer (AECC)</t>
  </si>
  <si>
    <t>informacion@contraelcancer.es​</t>
  </si>
  <si>
    <t>Confederación Española de Personas con Discapacidad Física y Orgánica (COCEMFE)</t>
  </si>
  <si>
    <t>cocemfe@cocemfe.es</t>
  </si>
  <si>
    <t>Federación Española de Enfermedades Raras (FEDER)</t>
  </si>
  <si>
    <t>feder@enfermedades-raras.org​</t>
  </si>
  <si>
    <t>PDI (Asociados Clínicos)</t>
  </si>
  <si>
    <t>PDI (Tiempo Completo)</t>
  </si>
  <si>
    <t>Parte interesada interna</t>
  </si>
  <si>
    <t>Miembros de Consejo de Facultad</t>
  </si>
  <si>
    <t>Representantes en Consejo de Facultad</t>
  </si>
  <si>
    <t>Asociacion  profesional</t>
  </si>
  <si>
    <t>TIPO DE GRUPOS DE INTERÉS:</t>
  </si>
  <si>
    <t>FECHA DE IDENTIFICACIÓN</t>
  </si>
  <si>
    <t>FECHA DE INICIO DE ACTIVIDAD</t>
  </si>
  <si>
    <t>FECHA DE FIN DE ACTIVIDAD</t>
  </si>
  <si>
    <t>estado</t>
  </si>
  <si>
    <t>NIVEL</t>
  </si>
  <si>
    <t>VICEDECANO/A CON COMPETENCIAS EN PRÁCTICAS PROFESIONALES EXTERNAS</t>
  </si>
  <si>
    <t>¿ACCESO AL SERVIDOR?</t>
  </si>
  <si>
    <t>Establecer procedimientos que faciliten la vida universitaria del estudiantado y su inserción plena en la vida laboral</t>
  </si>
  <si>
    <t>Prácticas Clínicas</t>
  </si>
  <si>
    <t>Relaciones Institucionales</t>
  </si>
  <si>
    <t>VICEDECANO RESPONSABLE (CENTRO)</t>
  </si>
  <si>
    <t>ESTADO (CENTRO)</t>
  </si>
  <si>
    <t>MODIFICACIONES AL PROCEDIMIENTO GENÉRICO (CENTRO)</t>
  </si>
  <si>
    <t>UBICACIÓN (CENTRO)</t>
  </si>
  <si>
    <t>APLICA (CENTRO)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</si>
</sst>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
    <numFmt numFmtId="164" formatCode="dd/mm/yy"/>
  </numFmts>
  <fonts count="38" x14ac:knownFonts="1">
    <font>
      <sz val="11"/>
      <color rgb="FF000000"/>
      <name val="Calibri"/>
      <family val="2"/>
      <scheme val="minor"/>
    </font>
    <font>
      <u/>
      <sz val="11"/>
      <color rgb="FF0563C1"/>
      <name val="Calibri"/>
      <family val="2"/>
      <scheme val="minor"/>
    </font>
    <font>
      <sz val="8"/>
      <color rgb="FF000000"/>
      <name val="Calibri"/>
      <family val="2"/>
      <scheme val="minor"/>
    </font>
    <font>
      <sz val="10"/>
      <color rgb="FFFFFFFF"/>
      <name val="Arial"/>
      <family val="2"/>
    </font>
    <font>
      <b/>
      <sz val="11"/>
      <color rgb="FFFFFFFF"/>
      <name val="Calibri"/>
      <family val="2"/>
      <scheme val="minor"/>
    </font>
    <font>
      <sz val="11"/>
      <color rgb="FFFFFFFF"/>
      <name val="Calibri"/>
      <family val="2"/>
      <scheme val="minor"/>
    </font>
    <font>
      <u/>
      <sz val="10"/>
      <color rgb="FF0563C1"/>
      <name val="Calibri"/>
      <family val="2"/>
      <scheme val="minor"/>
    </font>
    <font>
      <sz val="10"/>
      <color rgb="FF000000"/>
      <name val="Arial"/>
      <family val="2"/>
    </font>
    <font>
      <sz val="10"/>
      <color rgb="FFC00000"/>
      <name val="Arial"/>
      <family val="2"/>
    </font>
    <font>
      <sz val="10"/>
      <color rgb="FF000000"/>
      <name val="Calibri"/>
      <family val="2"/>
      <scheme val="minor"/>
    </font>
    <font>
      <sz val="9"/>
      <color rgb="FF000000"/>
      <name val="Calibri"/>
      <family val="2"/>
      <scheme val="minor"/>
    </font>
    <font>
      <sz val="10"/>
      <color rgb="FF0070C0"/>
      <name val="Calibri"/>
      <family val="2"/>
      <scheme val="minor"/>
    </font>
    <font>
      <sz val="9"/>
      <color rgb="FF0070C0"/>
      <name val="Calibri"/>
      <family val="2"/>
      <scheme val="minor"/>
    </font>
    <font>
      <sz val="10"/>
      <color rgb="FFFFFFFF"/>
      <name val="Calibri"/>
      <family val="2"/>
      <scheme val="minor"/>
    </font>
    <font>
      <sz val="10"/>
      <color rgb="FF000000"/>
      <name val="Calibri"/>
      <family val="2"/>
      <scheme val="minor"/>
    </font>
    <font>
      <b/>
      <sz val="10"/>
      <color rgb="FF000000"/>
      <name val="Calibri"/>
      <family val="2"/>
      <scheme val="minor"/>
    </font>
    <font>
      <b/>
      <sz val="10"/>
      <color rgb="FFC00000"/>
      <name val="Calibri"/>
      <family val="2"/>
      <scheme val="minor"/>
    </font>
    <font>
      <b/>
      <sz val="10"/>
      <color rgb="FF0070C0"/>
      <name val="Calibri"/>
      <family val="2"/>
      <scheme val="minor"/>
    </font>
    <font>
      <sz val="10"/>
      <color rgb="FFA5A5A5"/>
      <name val="Calibri"/>
      <family val="2"/>
      <scheme val="minor"/>
    </font>
    <font>
      <b/>
      <sz val="10"/>
      <color rgb="FFFFFFFF"/>
      <name val="Calibri"/>
      <family val="2"/>
      <scheme val="minor"/>
    </font>
    <font>
      <sz val="10"/>
      <color rgb="FF000000"/>
      <name val="Calibri"/>
      <family val="2"/>
    </font>
    <font>
      <u/>
      <sz val="11"/>
      <color rgb="FFFFFFFF"/>
      <name val="Calibri"/>
      <family val="2"/>
      <scheme val="minor"/>
    </font>
    <font>
      <sz val="10"/>
      <color rgb="FF9CC2E5"/>
      <name val="Calibri"/>
      <family val="2"/>
      <scheme val="minor"/>
    </font>
    <font>
      <sz val="10"/>
      <color rgb="FF222222"/>
      <name val="Verdana"/>
      <family val="2"/>
    </font>
    <font>
      <sz val="10"/>
      <color rgb="FF000000"/>
      <name val="Calibri"/>
      <family val="2"/>
      <scheme val="minor"/>
    </font>
    <font>
      <sz val="10"/>
      <color rgb="FFFF0000"/>
      <name val="Calibri"/>
      <family val="2"/>
      <scheme val="minor"/>
    </font>
    <font>
      <sz val="10"/>
      <color rgb="FF000000"/>
      <name val="Calibri"/>
      <family val="2"/>
      <scheme val="minor"/>
    </font>
    <font>
      <sz val="10"/>
      <color rgb="FFC55A11"/>
      <name val="Calibri"/>
      <family val="2"/>
      <scheme val="minor"/>
    </font>
    <font>
      <u/>
      <sz val="11"/>
      <color rgb="FF0563C1"/>
      <name val="Calibri"/>
      <family val="2"/>
      <scheme val="minor"/>
    </font>
    <font>
      <sz val="8"/>
      <color rgb="FF000000"/>
      <name val="Calibri"/>
      <family val="2"/>
      <scheme val="minor"/>
    </font>
    <font>
      <b/>
      <sz val="11"/>
      <color rgb="FF000000"/>
      <name val="Calibri"/>
      <family val="2"/>
      <scheme val="minor"/>
    </font>
    <font>
      <b/>
      <sz val="11"/>
      <color rgb="FF000000"/>
      <name val="Calibri"/>
      <family val="2"/>
      <scheme val="minor"/>
    </font>
    <font>
      <b/>
      <sz val="10"/>
      <color rgb="FF3366FF"/>
      <name val="Calibri"/>
      <family val="2"/>
      <scheme val="minor"/>
    </font>
    <font>
      <sz val="9"/>
      <color indexed="81"/>
      <name val="Tahoma"/>
      <family val="2"/>
    </font>
    <font>
      <sz val="11"/>
      <color rgb="FF0070C0"/>
      <name val="Calibri"/>
      <family val="2"/>
      <scheme val="minor"/>
    </font>
    <font>
      <sz val="8"/>
      <name val="Calibri"/>
      <family val="2"/>
      <scheme val="minor"/>
    </font>
    <font>
      <sz val="10"/>
      <color theme="1"/>
      <name val="Calibri"/>
      <family val="2"/>
      <scheme val="minor"/>
    </font>
    <font>
      <sz val="10"/>
      <name val="Calibri"/>
      <family val="2"/>
      <scheme val="minor"/>
    </font>
  </fonts>
  <fills count="22">
    <fill>
      <patternFill patternType="none"/>
    </fill>
    <fill>
      <patternFill patternType="gray125"/>
    </fill>
    <fill>
      <patternFill patternType="solid">
        <fgColor rgb="FFC55A11"/>
        <bgColor indexed="64"/>
      </patternFill>
    </fill>
    <fill>
      <patternFill patternType="solid">
        <fgColor rgb="FF0070C0"/>
        <bgColor indexed="64"/>
      </patternFill>
    </fill>
    <fill>
      <patternFill patternType="solid">
        <fgColor rgb="FF548135"/>
        <bgColor indexed="64"/>
      </patternFill>
    </fill>
    <fill>
      <patternFill patternType="solid">
        <fgColor rgb="FFECECEC"/>
        <bgColor indexed="64"/>
      </patternFill>
    </fill>
    <fill>
      <patternFill patternType="solid">
        <fgColor rgb="FF7030A0"/>
        <bgColor indexed="64"/>
      </patternFill>
    </fill>
    <fill>
      <patternFill patternType="solid">
        <fgColor rgb="FFF7CAAC"/>
        <bgColor indexed="64"/>
      </patternFill>
    </fill>
    <fill>
      <patternFill patternType="solid">
        <fgColor rgb="FF9966FF"/>
        <bgColor indexed="64"/>
      </patternFill>
    </fill>
    <fill>
      <patternFill patternType="solid">
        <fgColor rgb="FF7F7F7F"/>
        <bgColor indexed="64"/>
      </patternFill>
    </fill>
    <fill>
      <patternFill patternType="solid">
        <fgColor rgb="FF5B9BD5"/>
        <bgColor theme="4"/>
      </patternFill>
    </fill>
    <fill>
      <patternFill patternType="solid">
        <fgColor rgb="FFFBE4D5"/>
        <bgColor indexed="64"/>
      </patternFill>
    </fill>
    <fill>
      <patternFill patternType="solid">
        <fgColor rgb="FFF4B083"/>
        <bgColor indexed="64"/>
      </patternFill>
    </fill>
    <fill>
      <patternFill patternType="solid">
        <fgColor rgb="FFC5E0B3"/>
        <bgColor indexed="64"/>
      </patternFill>
    </fill>
    <fill>
      <patternFill patternType="solid">
        <fgColor rgb="FFA8D08D"/>
        <bgColor indexed="64"/>
      </patternFill>
    </fill>
    <fill>
      <patternFill patternType="solid">
        <fgColor rgb="FFFFFF00"/>
        <bgColor indexed="64"/>
      </patternFill>
    </fill>
    <fill>
      <patternFill patternType="solid">
        <fgColor rgb="FFA8D08D"/>
        <bgColor indexed="64"/>
      </patternFill>
    </fill>
    <fill>
      <patternFill patternType="solid">
        <fgColor rgb="FFFFF2CB"/>
        <bgColor indexed="64"/>
      </patternFill>
    </fill>
    <fill>
      <patternFill patternType="solid">
        <fgColor rgb="FFC0C0C0"/>
        <bgColor indexed="9"/>
      </patternFill>
    </fill>
    <fill>
      <patternFill patternType="solid">
        <fgColor rgb="FFFEE598"/>
        <bgColor indexed="64"/>
      </patternFill>
    </fill>
    <fill>
      <patternFill patternType="solid">
        <fgColor rgb="FF99CCFF"/>
      </patternFill>
    </fill>
    <fill>
      <patternFill patternType="solid">
        <fgColor rgb="FFCCFFFF"/>
      </patternFill>
    </fill>
  </fills>
  <borders count="4">
    <border>
      <left/>
      <right/>
      <top/>
      <bottom/>
      <diagonal/>
    </border>
    <border>
      <left style="thin">
        <color rgb="FF5B9BD5"/>
      </left>
      <right/>
      <top style="thin">
        <color rgb="FF5B9BD5"/>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s>
  <cellStyleXfs count="2">
    <xf numFmtId="0" fontId="0" fillId="0" borderId="0"/>
    <xf numFmtId="0" fontId="7" fillId="0" borderId="0"/>
  </cellStyleXfs>
  <cellXfs count="105">
    <xf numFmtId="0" fontId="0" fillId="0" borderId="0" xfId="0"/>
    <xf numFmtId="0" fontId="0" fillId="0" borderId="0" xfId="0" applyAlignment="1">
      <alignment horizontal="center" vertical="top" wrapText="1"/>
    </xf>
    <xf numFmtId="0" fontId="0" fillId="0" borderId="0" xfId="0" applyAlignment="1">
      <alignment vertical="center"/>
    </xf>
    <xf numFmtId="0" fontId="0" fillId="0" borderId="0" xfId="0" applyAlignment="1">
      <alignment vertical="center" wrapText="1"/>
    </xf>
    <xf numFmtId="0" fontId="5" fillId="3" borderId="0" xfId="0" applyFont="1" applyFill="1"/>
    <xf numFmtId="0" fontId="4" fillId="3" borderId="0" xfId="0" applyFont="1" applyFill="1"/>
    <xf numFmtId="0" fontId="6" fillId="0" borderId="0" xfId="0" applyFont="1" applyAlignment="1">
      <alignment vertical="center" wrapText="1"/>
    </xf>
    <xf numFmtId="0" fontId="0" fillId="0" borderId="0" xfId="0" applyAlignment="1">
      <alignment horizontal="center"/>
    </xf>
    <xf numFmtId="164" fontId="0" fillId="0" borderId="0" xfId="0" applyNumberFormat="1"/>
    <xf numFmtId="0" fontId="7" fillId="0" borderId="0" xfId="0" applyFont="1"/>
    <xf numFmtId="0" fontId="3" fillId="0" borderId="0" xfId="0" applyFont="1"/>
    <xf numFmtId="3" fontId="8" fillId="0" borderId="0" xfId="0" applyNumberFormat="1" applyFont="1"/>
    <xf numFmtId="0" fontId="8" fillId="0" borderId="0" xfId="0" applyFont="1"/>
    <xf numFmtId="0" fontId="9" fillId="2" borderId="0" xfId="0" applyFont="1" applyFill="1" applyAlignment="1">
      <alignment horizontal="center" vertical="top" wrapText="1"/>
    </xf>
    <xf numFmtId="0" fontId="10" fillId="2" borderId="0" xfId="0" applyFont="1" applyFill="1" applyAlignment="1">
      <alignment horizontal="center" vertical="top" wrapText="1"/>
    </xf>
    <xf numFmtId="14" fontId="12" fillId="0" borderId="0" xfId="0" applyNumberFormat="1" applyFont="1" applyAlignment="1">
      <alignment horizontal="center" vertical="center" wrapText="1"/>
    </xf>
    <xf numFmtId="0" fontId="13" fillId="3" borderId="0" xfId="0" applyFont="1" applyFill="1"/>
    <xf numFmtId="0" fontId="9" fillId="0" borderId="0" xfId="0" applyFont="1" applyAlignment="1">
      <alignment horizontal="center" vertical="top" wrapText="1"/>
    </xf>
    <xf numFmtId="0" fontId="9" fillId="0" borderId="0" xfId="0" applyFont="1" applyAlignment="1">
      <alignment vertical="center" wrapText="1"/>
    </xf>
    <xf numFmtId="164" fontId="14" fillId="0" borderId="0" xfId="0" applyNumberFormat="1" applyFont="1" applyAlignment="1">
      <alignment vertical="center" wrapText="1"/>
    </xf>
    <xf numFmtId="0" fontId="9" fillId="4" borderId="0" xfId="0" applyFont="1" applyFill="1" applyAlignment="1">
      <alignment horizontal="center" vertical="top" wrapText="1"/>
    </xf>
    <xf numFmtId="0" fontId="9" fillId="0" borderId="0" xfId="0" applyFont="1" applyAlignment="1">
      <alignment vertical="center"/>
    </xf>
    <xf numFmtId="164" fontId="9" fillId="0" borderId="0" xfId="0" applyNumberFormat="1" applyFont="1" applyAlignment="1">
      <alignment vertical="center"/>
    </xf>
    <xf numFmtId="0" fontId="15" fillId="5" borderId="0" xfId="0" applyFont="1" applyFill="1" applyAlignment="1">
      <alignment vertical="center" wrapText="1"/>
    </xf>
    <xf numFmtId="0" fontId="17" fillId="5" borderId="0" xfId="0" applyFont="1" applyFill="1" applyAlignment="1">
      <alignment vertical="center" wrapText="1"/>
    </xf>
    <xf numFmtId="0" fontId="11" fillId="0" borderId="0" xfId="0" applyFont="1" applyAlignment="1">
      <alignment vertical="center" wrapText="1"/>
    </xf>
    <xf numFmtId="0" fontId="18" fillId="0" borderId="0" xfId="0" applyFont="1" applyAlignment="1">
      <alignment vertical="center" wrapText="1"/>
    </xf>
    <xf numFmtId="3" fontId="7" fillId="0" borderId="0" xfId="0" applyNumberFormat="1" applyFont="1"/>
    <xf numFmtId="0" fontId="9" fillId="6" borderId="0" xfId="0" applyFont="1" applyFill="1" applyAlignment="1">
      <alignment horizontal="center" vertical="top" wrapText="1"/>
    </xf>
    <xf numFmtId="0" fontId="15" fillId="5" borderId="0" xfId="0" applyFont="1" applyFill="1" applyAlignment="1">
      <alignment horizontal="center" vertical="center" wrapText="1"/>
    </xf>
    <xf numFmtId="0" fontId="9" fillId="0" borderId="0" xfId="0" applyFont="1" applyAlignment="1">
      <alignment horizontal="center" vertical="center" wrapText="1"/>
    </xf>
    <xf numFmtId="0" fontId="14" fillId="0" borderId="0" xfId="0" applyFont="1" applyAlignment="1">
      <alignment vertical="center"/>
    </xf>
    <xf numFmtId="0" fontId="9" fillId="7" borderId="0" xfId="0" applyFont="1" applyFill="1" applyAlignment="1">
      <alignment horizontal="center" vertical="top" wrapText="1"/>
    </xf>
    <xf numFmtId="0" fontId="9" fillId="8" borderId="0" xfId="0" applyFont="1" applyFill="1" applyAlignment="1">
      <alignment horizontal="center" vertical="top" wrapText="1"/>
    </xf>
    <xf numFmtId="0" fontId="9" fillId="9" borderId="0" xfId="0" applyFont="1" applyFill="1" applyAlignment="1">
      <alignment horizontal="center" vertical="top" wrapText="1"/>
    </xf>
    <xf numFmtId="0" fontId="11" fillId="0" borderId="0" xfId="0" applyFont="1" applyAlignment="1">
      <alignment vertical="center"/>
    </xf>
    <xf numFmtId="164" fontId="11" fillId="0" borderId="0" xfId="0" applyNumberFormat="1" applyFont="1" applyAlignment="1">
      <alignment vertical="center"/>
    </xf>
    <xf numFmtId="0" fontId="0" fillId="3" borderId="0" xfId="0" applyFill="1"/>
    <xf numFmtId="0" fontId="19" fillId="10" borderId="1" xfId="0" applyFont="1" applyFill="1" applyBorder="1" applyAlignment="1">
      <alignment horizontal="center" vertical="top" wrapText="1"/>
    </xf>
    <xf numFmtId="0" fontId="4" fillId="3" borderId="0" xfId="0" applyFont="1" applyFill="1" applyAlignment="1">
      <alignment horizontal="right"/>
    </xf>
    <xf numFmtId="0" fontId="20" fillId="0" borderId="0" xfId="0" applyFont="1" applyAlignment="1">
      <alignment vertical="center" wrapText="1"/>
    </xf>
    <xf numFmtId="164" fontId="14" fillId="0" borderId="0" xfId="0" applyNumberFormat="1" applyFont="1" applyAlignment="1">
      <alignment vertical="center"/>
    </xf>
    <xf numFmtId="0" fontId="9" fillId="11" borderId="0" xfId="0" applyFont="1" applyFill="1" applyAlignment="1">
      <alignment vertical="center"/>
    </xf>
    <xf numFmtId="0" fontId="1" fillId="0" borderId="0" xfId="0" applyFont="1" applyAlignment="1">
      <alignment vertical="center" wrapText="1"/>
    </xf>
    <xf numFmtId="0" fontId="21" fillId="3" borderId="0" xfId="0" applyFont="1" applyFill="1"/>
    <xf numFmtId="0" fontId="0" fillId="12" borderId="0" xfId="0" applyFill="1"/>
    <xf numFmtId="0" fontId="9" fillId="12" borderId="0" xfId="0" applyFont="1" applyFill="1" applyAlignment="1">
      <alignment horizontal="center" vertical="top" wrapText="1"/>
    </xf>
    <xf numFmtId="16" fontId="9" fillId="0" borderId="0" xfId="0" applyNumberFormat="1" applyFont="1" applyAlignment="1">
      <alignment vertical="center" wrapText="1"/>
    </xf>
    <xf numFmtId="164" fontId="22" fillId="0" borderId="0" xfId="0" applyNumberFormat="1" applyFont="1" applyAlignment="1">
      <alignment vertical="center"/>
    </xf>
    <xf numFmtId="0" fontId="0" fillId="0" borderId="0" xfId="0" applyAlignment="1">
      <alignment vertical="top" wrapText="1"/>
    </xf>
    <xf numFmtId="0" fontId="0" fillId="12" borderId="0" xfId="0" applyFill="1" applyAlignment="1">
      <alignment vertical="top" wrapText="1"/>
    </xf>
    <xf numFmtId="0" fontId="23" fillId="0" borderId="0" xfId="0" applyFont="1"/>
    <xf numFmtId="0" fontId="25" fillId="0" borderId="0" xfId="0" applyFont="1" applyAlignment="1">
      <alignment vertical="center" wrapText="1"/>
    </xf>
    <xf numFmtId="0" fontId="26" fillId="0" borderId="0" xfId="0" applyFont="1" applyAlignment="1">
      <alignment vertical="center" wrapText="1"/>
    </xf>
    <xf numFmtId="0" fontId="24" fillId="0" borderId="0" xfId="0" applyFont="1" applyAlignment="1">
      <alignment vertical="center" wrapText="1"/>
    </xf>
    <xf numFmtId="0" fontId="27" fillId="0" borderId="0" xfId="0" applyFont="1" applyAlignment="1">
      <alignment vertical="center" wrapText="1"/>
    </xf>
    <xf numFmtId="0" fontId="11" fillId="0" borderId="0" xfId="0" applyFont="1" applyAlignment="1">
      <alignment horizontal="center" vertical="center" wrapText="1"/>
    </xf>
    <xf numFmtId="0" fontId="19" fillId="14" borderId="0" xfId="0" applyFont="1" applyFill="1" applyAlignment="1">
      <alignment horizontal="center"/>
    </xf>
    <xf numFmtId="0" fontId="4" fillId="14" borderId="0" xfId="0" applyFont="1" applyFill="1" applyAlignment="1">
      <alignment horizontal="center"/>
    </xf>
    <xf numFmtId="0" fontId="13" fillId="14" borderId="0" xfId="0" applyFont="1" applyFill="1" applyAlignment="1">
      <alignment horizontal="center"/>
    </xf>
    <xf numFmtId="0" fontId="0" fillId="13" borderId="0" xfId="0" applyFill="1" applyAlignment="1">
      <alignment horizontal="center" vertical="top" wrapText="1"/>
    </xf>
    <xf numFmtId="0" fontId="9" fillId="0" borderId="0" xfId="0" applyFont="1" applyAlignment="1">
      <alignment horizontal="left" vertical="center" wrapText="1"/>
    </xf>
    <xf numFmtId="16" fontId="24" fillId="0" borderId="0" xfId="0" applyNumberFormat="1" applyFont="1" applyAlignment="1">
      <alignment vertical="center" wrapText="1"/>
    </xf>
    <xf numFmtId="0" fontId="0" fillId="15" borderId="0" xfId="0" applyFill="1"/>
    <xf numFmtId="0" fontId="9" fillId="15" borderId="0" xfId="0" applyFont="1" applyFill="1" applyAlignment="1">
      <alignment vertical="center" wrapText="1"/>
    </xf>
    <xf numFmtId="0" fontId="28" fillId="0" borderId="0" xfId="0" applyFont="1"/>
    <xf numFmtId="0" fontId="28" fillId="0" borderId="0" xfId="0" applyFont="1" applyAlignment="1">
      <alignment vertical="center"/>
    </xf>
    <xf numFmtId="0" fontId="24" fillId="0" borderId="0" xfId="0" applyFont="1" applyAlignment="1">
      <alignment vertical="center"/>
    </xf>
    <xf numFmtId="0" fontId="26" fillId="0" borderId="0" xfId="0" applyFont="1" applyAlignment="1">
      <alignment vertical="center"/>
    </xf>
    <xf numFmtId="164" fontId="26" fillId="0" borderId="0" xfId="0" applyNumberFormat="1" applyFont="1" applyAlignment="1">
      <alignment vertical="center"/>
    </xf>
    <xf numFmtId="0" fontId="9" fillId="16" borderId="0" xfId="0" applyFont="1" applyFill="1" applyAlignment="1">
      <alignment horizontal="center" vertical="top" wrapText="1"/>
    </xf>
    <xf numFmtId="164" fontId="24" fillId="0" borderId="0" xfId="0" applyNumberFormat="1" applyFont="1" applyAlignment="1">
      <alignment vertical="center"/>
    </xf>
    <xf numFmtId="0" fontId="4" fillId="3" borderId="0" xfId="0" applyFont="1" applyFill="1" applyAlignment="1">
      <alignment horizontal="center"/>
    </xf>
    <xf numFmtId="0" fontId="20" fillId="0" borderId="0" xfId="0" applyFont="1" applyAlignment="1">
      <alignment horizontal="center" vertical="center" wrapText="1"/>
    </xf>
    <xf numFmtId="0" fontId="5" fillId="3" borderId="0" xfId="0" applyFont="1" applyFill="1" applyAlignment="1">
      <alignment horizontal="right"/>
    </xf>
    <xf numFmtId="0" fontId="26" fillId="0" borderId="0" xfId="0" applyFont="1" applyAlignment="1">
      <alignment horizontal="center" vertical="center" wrapText="1"/>
    </xf>
    <xf numFmtId="0" fontId="0" fillId="0" borderId="0" xfId="0" applyAlignment="1">
      <alignment horizontal="right"/>
    </xf>
    <xf numFmtId="0" fontId="30" fillId="0" borderId="0" xfId="0" applyFont="1"/>
    <xf numFmtId="0" fontId="31" fillId="17" borderId="0" xfId="0" applyFont="1" applyFill="1"/>
    <xf numFmtId="0" fontId="7" fillId="18" borderId="0" xfId="0" applyFont="1" applyFill="1"/>
    <xf numFmtId="0" fontId="0" fillId="0" borderId="0" xfId="0" applyAlignment="1">
      <alignment wrapText="1"/>
    </xf>
    <xf numFmtId="0" fontId="28" fillId="0" borderId="0" xfId="0" applyFont="1" applyAlignment="1">
      <alignment vertical="center" wrapText="1"/>
    </xf>
    <xf numFmtId="0" fontId="30" fillId="0" borderId="0" xfId="0" applyFont="1" applyAlignment="1">
      <alignment horizontal="left"/>
    </xf>
    <xf numFmtId="0" fontId="0" fillId="19" borderId="0" xfId="0" applyFill="1" applyAlignment="1">
      <alignment vertical="top" wrapText="1"/>
    </xf>
    <xf numFmtId="0" fontId="0" fillId="0" borderId="0" xfId="0" applyAlignment="1">
      <alignment horizontal="left"/>
    </xf>
    <xf numFmtId="0" fontId="30" fillId="0" borderId="0" xfId="0" applyFont="1" applyAlignment="1">
      <alignment horizontal="right"/>
    </xf>
    <xf numFmtId="0" fontId="0" fillId="16" borderId="0" xfId="0" applyFill="1" applyAlignment="1">
      <alignment vertical="top" wrapText="1"/>
    </xf>
    <xf numFmtId="0" fontId="0" fillId="0" borderId="0" xfId="0" applyAlignment="1">
      <alignment horizontal="right" vertical="top" wrapText="1"/>
    </xf>
    <xf numFmtId="0" fontId="15" fillId="20" borderId="2" xfId="0" applyFont="1" applyFill="1" applyBorder="1" applyAlignment="1">
      <alignment vertical="center"/>
    </xf>
    <xf numFmtId="0" fontId="15" fillId="21" borderId="2" xfId="0" applyFont="1" applyFill="1" applyBorder="1" applyAlignment="1">
      <alignment vertical="center"/>
    </xf>
    <xf numFmtId="0" fontId="2" fillId="0" borderId="0" xfId="0" applyFont="1"/>
    <xf numFmtId="0" fontId="0" fillId="0" borderId="0" xfId="0" pivotButton="1"/>
    <xf numFmtId="0" fontId="34" fillId="0" borderId="0" xfId="0" applyFont="1"/>
    <xf numFmtId="0" fontId="36" fillId="0" borderId="0" xfId="0" applyFont="1" applyAlignment="1">
      <alignment vertical="center"/>
    </xf>
    <xf numFmtId="0" fontId="32" fillId="0" borderId="2" xfId="0" applyFont="1" applyBorder="1" applyAlignment="1">
      <alignment vertical="center"/>
    </xf>
    <xf numFmtId="0" fontId="9" fillId="0" borderId="2" xfId="0" applyFont="1" applyBorder="1" applyAlignment="1">
      <alignment vertical="center"/>
    </xf>
    <xf numFmtId="0" fontId="32" fillId="0" borderId="3" xfId="0" applyFont="1" applyBorder="1" applyAlignment="1">
      <alignment vertical="center"/>
    </xf>
    <xf numFmtId="0" fontId="15" fillId="20" borderId="0" xfId="0" applyFont="1" applyFill="1" applyAlignment="1">
      <alignment vertical="center"/>
    </xf>
    <xf numFmtId="0" fontId="15" fillId="21" borderId="0" xfId="0" applyFont="1" applyFill="1" applyAlignment="1">
      <alignment vertical="center"/>
    </xf>
    <xf numFmtId="0" fontId="32" fillId="0" borderId="0" xfId="0" applyFont="1" applyAlignment="1">
      <alignment vertical="center"/>
    </xf>
    <xf numFmtId="0" fontId="37" fillId="0" borderId="0" xfId="0" applyFont="1" applyAlignment="1">
      <alignment vertical="center"/>
    </xf>
    <xf numFmtId="0" fontId="9" fillId="0" borderId="0" xfId="0" applyFont="1" applyFill="1" applyAlignment="1">
      <alignment vertical="center"/>
    </xf>
    <xf numFmtId="0" fontId="11" fillId="0" borderId="0" xfId="0" applyFont="1" applyFill="1" applyAlignment="1">
      <alignment vertical="center"/>
    </xf>
    <xf numFmtId="0" fontId="9" fillId="0" borderId="0" xfId="0" applyFont="1" applyFill="1" applyAlignment="1">
      <alignment vertical="center" wrapText="1"/>
    </xf>
    <xf numFmtId="0" fontId="0" fillId="0" borderId="0" xfId="0" applyFill="1"/>
  </cellXfs>
  <cellStyles count="2">
    <cellStyle name="Normal" xfId="0" builtinId="0"/>
    <cellStyle name="Normal 2" xfId="1" xr:uid="{00000000-0005-0000-0000-000002000000}"/>
  </cellStyles>
  <dxfs count="318">
    <dxf>
      <fill>
        <patternFill>
          <bgColor theme="7" tint="0.79998168889431442"/>
        </patternFill>
      </fill>
    </dxf>
    <dxf>
      <font>
        <color theme="0" tint="-0.24994659260841701"/>
      </font>
    </dxf>
    <dxf>
      <font>
        <color theme="0" tint="-0.24994659260841701"/>
      </font>
    </dxf>
    <dxf>
      <font>
        <color theme="0" tint="-0.24994659260841701"/>
      </font>
    </dxf>
    <dxf>
      <font>
        <color rgb="FFFF0000"/>
      </font>
    </dxf>
    <dxf>
      <font>
        <color rgb="FF0070C0"/>
      </font>
    </dxf>
    <dxf>
      <font>
        <color rgb="FFC00000"/>
      </font>
    </dxf>
    <dxf>
      <font>
        <color theme="0" tint="-0.14996795556505021"/>
      </font>
      <fill>
        <patternFill patternType="none">
          <bgColor auto="1"/>
        </patternFill>
      </fill>
    </dxf>
    <dxf>
      <fill>
        <patternFill>
          <bgColor theme="9" tint="0.79998168889431442"/>
        </patternFill>
      </fill>
    </dxf>
    <dxf>
      <font>
        <color auto="1"/>
      </font>
      <fill>
        <patternFill>
          <bgColor theme="9" tint="0.79998168889431442"/>
        </patternFill>
      </fill>
    </dxf>
    <dxf>
      <font>
        <color theme="0" tint="-0.14996795556505021"/>
      </font>
    </dxf>
    <dxf>
      <font>
        <color rgb="FFC00000"/>
      </font>
    </dxf>
    <dxf>
      <font>
        <strike val="0"/>
        <outline val="0"/>
        <shadow val="0"/>
        <u val="none"/>
        <vertAlign val="baseline"/>
        <sz val="10"/>
        <name val="Calibri"/>
        <family val="2"/>
        <scheme val="minor"/>
      </font>
      <alignment horizontal="general" vertical="center" textRotation="0" wrapText="1" indent="0" justifyLastLine="0" shrinkToFit="0" readingOrder="0"/>
    </dxf>
    <dxf>
      <font>
        <strike val="0"/>
        <outline val="0"/>
        <shadow val="0"/>
        <u val="none"/>
        <vertAlign val="baseline"/>
        <sz val="10"/>
        <name val="Calibri"/>
        <family val="2"/>
        <scheme val="minor"/>
      </font>
      <alignment horizontal="general" vertical="center" textRotation="0" wrapText="1" indent="0" justifyLastLine="0" shrinkToFit="0" readingOrder="0"/>
    </dxf>
    <dxf>
      <font>
        <strike val="0"/>
        <outline val="0"/>
        <shadow val="0"/>
        <u val="none"/>
        <vertAlign val="baseline"/>
        <sz val="10"/>
        <name val="Calibri"/>
        <family val="2"/>
        <scheme val="minor"/>
      </font>
      <alignment horizontal="general" vertical="center" textRotation="0" wrapText="1" indent="0" justifyLastLine="0" shrinkToFit="0" readingOrder="0"/>
    </dxf>
    <dxf>
      <font>
        <strike val="0"/>
        <outline val="0"/>
        <shadow val="0"/>
        <u val="none"/>
        <vertAlign val="baseline"/>
        <sz val="10"/>
        <name val="Calibri"/>
        <family val="2"/>
        <scheme val="minor"/>
      </font>
      <alignment horizontal="general" vertical="center" textRotation="0" wrapText="1" indent="0" justifyLastLine="0" shrinkToFit="0" readingOrder="0"/>
    </dxf>
    <dxf>
      <font>
        <strike val="0"/>
        <outline val="0"/>
        <shadow val="0"/>
        <u val="none"/>
        <vertAlign val="baseline"/>
        <sz val="10"/>
        <name val="Calibri"/>
        <family val="2"/>
        <scheme val="minor"/>
      </font>
      <alignment horizontal="general" vertical="center" textRotation="0" wrapText="1" indent="0" justifyLastLine="0" shrinkToFit="0" readingOrder="0"/>
    </dxf>
    <dxf>
      <font>
        <strike val="0"/>
        <outline val="0"/>
        <shadow val="0"/>
        <u val="none"/>
        <vertAlign val="baseline"/>
        <sz val="10"/>
        <name val="Calibri"/>
        <family val="2"/>
        <scheme val="minor"/>
      </font>
      <alignment horizontal="general" vertical="center" textRotation="0" wrapText="1" indent="0" justifyLastLine="0" shrinkToFit="0" readingOrder="0"/>
    </dxf>
    <dxf>
      <font>
        <strike val="0"/>
        <outline val="0"/>
        <shadow val="0"/>
        <u val="none"/>
        <vertAlign val="baseline"/>
        <sz val="10"/>
        <name val="Calibri"/>
        <family val="2"/>
        <scheme val="minor"/>
      </font>
      <alignment horizontal="general" vertical="center" textRotation="0" wrapText="1" indent="0" justifyLastLine="0" shrinkToFit="0" readingOrder="0"/>
    </dxf>
    <dxf>
      <font>
        <strike val="0"/>
        <outline val="0"/>
        <shadow val="0"/>
        <u val="none"/>
        <vertAlign val="baseline"/>
        <sz val="10"/>
        <name val="Calibri"/>
        <family val="2"/>
        <scheme val="minor"/>
      </font>
      <alignment horizontal="general" vertical="center" textRotation="0" wrapText="1" indent="0" justifyLastLine="0" shrinkToFit="0" readingOrder="0"/>
    </dxf>
    <dxf>
      <font>
        <strike val="0"/>
        <outline val="0"/>
        <shadow val="0"/>
        <u val="none"/>
        <vertAlign val="baseline"/>
        <sz val="10"/>
        <name val="Calibri"/>
        <family val="2"/>
        <scheme val="minor"/>
      </font>
      <alignment horizontal="general" vertical="center" textRotation="0" wrapText="1" indent="0" justifyLastLine="0" shrinkToFit="0" readingOrder="0"/>
    </dxf>
    <dxf>
      <font>
        <strike val="0"/>
        <outline val="0"/>
        <shadow val="0"/>
        <u val="none"/>
        <vertAlign val="baseline"/>
        <sz val="10"/>
        <name val="Calibri"/>
        <family val="2"/>
        <scheme val="minor"/>
      </font>
      <alignment horizontal="general" vertical="center" textRotation="0" wrapText="1" indent="0" justifyLastLine="0" shrinkToFit="0" readingOrder="0"/>
    </dxf>
    <dxf>
      <font>
        <strike val="0"/>
        <outline val="0"/>
        <shadow val="0"/>
        <u val="none"/>
        <vertAlign val="baseline"/>
        <sz val="10"/>
        <name val="Calibri"/>
        <family val="2"/>
        <scheme val="minor"/>
      </font>
      <alignment horizontal="general" vertical="center" textRotation="0" wrapText="1" indent="0" justifyLastLine="0" shrinkToFit="0" readingOrder="0"/>
    </dxf>
    <dxf>
      <font>
        <strike val="0"/>
        <outline val="0"/>
        <shadow val="0"/>
        <u val="none"/>
        <vertAlign val="baseline"/>
        <sz val="10"/>
        <name val="Calibri"/>
        <family val="2"/>
        <scheme val="minor"/>
      </font>
      <alignment horizontal="general" vertical="center" textRotation="0" wrapText="1" indent="0" justifyLastLine="0" shrinkToFit="0" readingOrder="0"/>
    </dxf>
    <dxf>
      <font>
        <strike val="0"/>
        <outline val="0"/>
        <shadow val="0"/>
        <u val="none"/>
        <vertAlign val="baseline"/>
        <sz val="10"/>
        <name val="Calibri"/>
        <family val="2"/>
        <scheme val="minor"/>
      </font>
      <alignment horizontal="general" vertical="center" textRotation="0" wrapText="1" indent="0" justifyLastLine="0" shrinkToFit="0" readingOrder="0"/>
    </dxf>
    <dxf>
      <font>
        <strike val="0"/>
        <outline val="0"/>
        <shadow val="0"/>
        <u val="none"/>
        <vertAlign val="baseline"/>
        <sz val="10"/>
        <name val="Calibri"/>
        <family val="2"/>
        <scheme val="minor"/>
      </font>
      <alignment horizontal="general" vertical="center" textRotation="0" wrapText="1" indent="0" justifyLastLine="0" shrinkToFit="0" readingOrder="0"/>
    </dxf>
    <dxf>
      <font>
        <strike val="0"/>
        <outline val="0"/>
        <shadow val="0"/>
        <u val="none"/>
        <vertAlign val="baseline"/>
        <sz val="10"/>
        <name val="Calibri"/>
        <family val="2"/>
        <scheme val="minor"/>
      </font>
      <alignment horizontal="general" vertical="center" textRotation="0" wrapText="1" indent="0" justifyLastLine="0" shrinkToFit="0" readingOrder="0"/>
    </dxf>
    <dxf>
      <font>
        <strike val="0"/>
        <outline val="0"/>
        <shadow val="0"/>
        <u val="none"/>
        <vertAlign val="baseline"/>
        <sz val="10"/>
        <name val="Calibri"/>
        <family val="2"/>
        <scheme val="minor"/>
      </font>
      <alignment horizontal="general" vertical="center" textRotation="0" wrapText="1" indent="0" justifyLastLine="0" shrinkToFit="0" readingOrder="0"/>
    </dxf>
    <dxf>
      <font>
        <strike val="0"/>
        <outline val="0"/>
        <shadow val="0"/>
        <u val="none"/>
        <vertAlign val="baseline"/>
        <sz val="10"/>
        <name val="Calibri"/>
        <family val="2"/>
        <scheme val="minor"/>
      </font>
      <alignment horizontal="general" vertical="center" textRotation="0" wrapText="1" indent="0" justifyLastLine="0" shrinkToFit="0" readingOrder="0"/>
    </dxf>
    <dxf>
      <font>
        <strike val="0"/>
        <outline val="0"/>
        <shadow val="0"/>
        <u val="none"/>
        <vertAlign val="baseline"/>
        <sz val="10"/>
        <name val="Calibri"/>
        <family val="2"/>
        <scheme val="minor"/>
      </font>
      <alignment horizontal="general" vertical="center" textRotation="0" wrapText="1" indent="0" justifyLastLine="0" shrinkToFit="0" readingOrder="0"/>
    </dxf>
    <dxf>
      <font>
        <strike val="0"/>
        <outline val="0"/>
        <shadow val="0"/>
        <u val="none"/>
        <vertAlign val="baseline"/>
        <sz val="10"/>
        <name val="Calibri"/>
        <family val="2"/>
        <scheme val="minor"/>
      </font>
      <alignment horizontal="general" vertical="center" textRotation="0" wrapText="1" indent="0" justifyLastLine="0" shrinkToFit="0" readingOrder="0"/>
    </dxf>
    <dxf>
      <font>
        <strike val="0"/>
        <outline val="0"/>
        <shadow val="0"/>
        <u val="none"/>
        <vertAlign val="baseline"/>
        <sz val="10"/>
        <color theme="0" tint="-0.34998626667073579"/>
        <name val="Calibri"/>
        <family val="2"/>
        <scheme val="minor"/>
      </font>
      <alignment horizontal="general" vertical="center" textRotation="0" wrapText="1" indent="0" justifyLastLine="0" shrinkToFit="0" readingOrder="0"/>
    </dxf>
    <dxf>
      <font>
        <strike val="0"/>
        <outline val="0"/>
        <shadow val="0"/>
        <u val="none"/>
        <vertAlign val="baseline"/>
        <sz val="10"/>
        <color theme="0" tint="-0.34998626667073579"/>
        <name val="Calibri"/>
        <family val="2"/>
        <scheme val="minor"/>
      </font>
      <alignment horizontal="general" vertical="center" textRotation="0" wrapText="1" indent="0" justifyLastLine="0" shrinkToFit="0" readingOrder="0"/>
    </dxf>
    <dxf>
      <font>
        <strike val="0"/>
        <outline val="0"/>
        <shadow val="0"/>
        <u val="none"/>
        <vertAlign val="baseline"/>
        <sz val="10"/>
        <color theme="0" tint="-0.34998626667073579"/>
        <name val="Calibri"/>
        <family val="2"/>
        <scheme val="minor"/>
      </font>
      <alignment horizontal="general" vertical="center" textRotation="0" wrapText="1" indent="0" justifyLastLine="0" shrinkToFit="0" readingOrder="0"/>
    </dxf>
    <dxf>
      <font>
        <strike val="0"/>
        <outline val="0"/>
        <shadow val="0"/>
        <u val="none"/>
        <vertAlign val="baseline"/>
        <sz val="10"/>
        <name val="Calibri"/>
        <family val="2"/>
        <scheme val="minor"/>
      </font>
      <alignment horizontal="general" vertical="center" textRotation="0" wrapText="1" indent="0" justifyLastLine="0" shrinkToFit="0" readingOrder="0"/>
    </dxf>
    <dxf>
      <font>
        <strike val="0"/>
        <outline val="0"/>
        <shadow val="0"/>
        <u val="none"/>
        <vertAlign val="baseline"/>
        <sz val="10"/>
        <name val="Calibri"/>
        <family val="2"/>
        <scheme val="minor"/>
      </font>
      <numFmt numFmtId="0" formatCode="General"/>
      <alignment horizontal="general" vertical="center" textRotation="0" wrapText="1" indent="0" justifyLastLine="0" shrinkToFit="0" readingOrder="0"/>
    </dxf>
    <dxf>
      <font>
        <strike val="0"/>
        <outline val="0"/>
        <shadow val="0"/>
        <u val="none"/>
        <vertAlign val="baseline"/>
        <sz val="10"/>
        <name val="Calibri"/>
        <family val="2"/>
        <scheme val="minor"/>
      </font>
      <alignment horizontal="general" vertical="center" textRotation="0" wrapText="1" indent="0" justifyLastLine="0" shrinkToFit="0" readingOrder="0"/>
    </dxf>
    <dxf>
      <font>
        <strike val="0"/>
        <outline val="0"/>
        <shadow val="0"/>
        <u val="none"/>
        <vertAlign val="baseline"/>
        <sz val="10"/>
        <name val="Calibri"/>
        <family val="2"/>
        <scheme val="minor"/>
      </font>
      <alignment horizontal="general" vertical="center" textRotation="0" wrapText="1" indent="0" justifyLastLine="0" shrinkToFit="0" readingOrder="0"/>
    </dxf>
    <dxf>
      <font>
        <strike val="0"/>
        <outline val="0"/>
        <shadow val="0"/>
        <u val="none"/>
        <vertAlign val="baseline"/>
        <sz val="10"/>
        <name val="Calibri"/>
        <family val="2"/>
        <scheme val="minor"/>
      </font>
      <alignment horizontal="center" vertical="top" textRotation="0" wrapText="1" indent="0" justifyLastLine="0" shrinkToFit="0" readingOrder="0"/>
    </dxf>
    <dxf>
      <font>
        <strike val="0"/>
        <outline val="0"/>
        <shadow val="0"/>
        <u val="none"/>
        <vertAlign val="baseline"/>
        <sz val="10"/>
        <name val="Calibri"/>
        <family val="2"/>
        <scheme val="minor"/>
      </font>
      <alignment horizontal="general" vertical="center" textRotation="0" wrapText="1" indent="0" justifyLastLine="0" shrinkToFit="0" readingOrder="0"/>
    </dxf>
    <dxf>
      <font>
        <strike val="0"/>
        <outline val="0"/>
        <shadow val="0"/>
        <u val="none"/>
        <vertAlign val="baseline"/>
        <sz val="10"/>
        <name val="Calibri"/>
        <family val="2"/>
        <scheme val="minor"/>
      </font>
      <alignment horizontal="general" vertical="center" textRotation="0" wrapText="1" indent="0" justifyLastLine="0" shrinkToFit="0" readingOrder="0"/>
    </dxf>
    <dxf>
      <font>
        <strike val="0"/>
        <outline val="0"/>
        <shadow val="0"/>
        <u val="none"/>
        <vertAlign val="baseline"/>
        <sz val="10"/>
        <name val="Calibri"/>
        <family val="2"/>
        <scheme val="minor"/>
      </font>
      <alignment horizontal="general" vertical="center" textRotation="0" wrapText="1" indent="0" justifyLastLine="0" shrinkToFit="0" readingOrder="0"/>
    </dxf>
    <dxf>
      <font>
        <strike val="0"/>
        <outline val="0"/>
        <shadow val="0"/>
        <u val="none"/>
        <vertAlign val="baseline"/>
        <sz val="10"/>
        <name val="Calibri"/>
        <family val="2"/>
        <scheme val="minor"/>
      </font>
      <alignment horizontal="general" vertical="center" textRotation="0" wrapText="1" indent="0" justifyLastLine="0" shrinkToFit="0" readingOrder="0"/>
    </dxf>
    <dxf>
      <font>
        <strike val="0"/>
        <outline val="0"/>
        <shadow val="0"/>
        <u val="none"/>
        <vertAlign val="baseline"/>
        <sz val="10"/>
        <name val="Calibri"/>
        <family val="2"/>
        <scheme val="minor"/>
      </font>
      <alignment horizontal="general" vertical="center" textRotation="0" wrapText="1" indent="0" justifyLastLine="0" shrinkToFit="0" readingOrder="0"/>
    </dxf>
    <dxf>
      <font>
        <strike val="0"/>
        <outline val="0"/>
        <shadow val="0"/>
        <u val="none"/>
        <vertAlign val="baseline"/>
        <sz val="10"/>
        <name val="Calibri"/>
        <family val="2"/>
        <scheme val="minor"/>
      </font>
      <alignment horizontal="general" vertical="center" textRotation="0" wrapText="1" indent="0" justifyLastLine="0" shrinkToFit="0" readingOrder="0"/>
    </dxf>
    <dxf>
      <font>
        <strike val="0"/>
        <outline val="0"/>
        <shadow val="0"/>
        <u val="none"/>
        <vertAlign val="baseline"/>
        <sz val="10"/>
        <name val="Calibri"/>
        <family val="2"/>
        <scheme val="minor"/>
      </font>
      <alignment horizontal="general" vertical="center" textRotation="0" wrapText="1" indent="0" justifyLastLine="0" shrinkToFit="0" readingOrder="0"/>
    </dxf>
    <dxf>
      <font>
        <strike val="0"/>
        <outline val="0"/>
        <shadow val="0"/>
        <u val="none"/>
        <vertAlign val="baseline"/>
        <sz val="10"/>
        <name val="Calibri"/>
        <family val="2"/>
        <scheme val="minor"/>
      </font>
      <alignment horizontal="general" vertical="center" textRotation="0" wrapText="1" indent="0" justifyLastLine="0" shrinkToFit="0" readingOrder="0"/>
    </dxf>
    <dxf>
      <font>
        <strike val="0"/>
        <outline val="0"/>
        <shadow val="0"/>
        <u val="none"/>
        <vertAlign val="baseline"/>
        <sz val="10"/>
        <name val="Calibri"/>
        <family val="2"/>
        <scheme val="minor"/>
      </font>
      <alignment horizontal="general" vertical="center" textRotation="0" wrapText="1" indent="0" justifyLastLine="0" shrinkToFit="0" readingOrder="0"/>
    </dxf>
    <dxf>
      <font>
        <strike val="0"/>
        <outline val="0"/>
        <shadow val="0"/>
        <u val="none"/>
        <vertAlign val="baseline"/>
        <sz val="10"/>
        <name val="Calibri"/>
        <family val="2"/>
        <scheme val="minor"/>
      </font>
      <alignment horizontal="general" vertical="center" textRotation="0" wrapText="1" indent="0" justifyLastLine="0" shrinkToFit="0" readingOrder="0"/>
    </dxf>
    <dxf>
      <font>
        <strike val="0"/>
        <outline val="0"/>
        <shadow val="0"/>
        <u val="none"/>
        <vertAlign val="baseline"/>
        <sz val="10"/>
        <name val="Calibri"/>
        <family val="2"/>
        <scheme val="minor"/>
      </font>
      <alignment horizontal="general" vertical="center" textRotation="0" wrapText="1" indent="0" justifyLastLine="0" shrinkToFit="0" readingOrder="0"/>
    </dxf>
    <dxf>
      <font>
        <strike val="0"/>
        <outline val="0"/>
        <shadow val="0"/>
        <u val="none"/>
        <vertAlign val="baseline"/>
        <sz val="10"/>
        <name val="Calibri"/>
        <family val="2"/>
        <scheme val="minor"/>
      </font>
      <alignment horizontal="general" vertical="center" textRotation="0" wrapText="1" indent="0" justifyLastLine="0" shrinkToFit="0" readingOrder="0"/>
    </dxf>
    <dxf>
      <font>
        <strike val="0"/>
        <outline val="0"/>
        <shadow val="0"/>
        <u val="none"/>
        <vertAlign val="baseline"/>
        <sz val="10"/>
        <name val="Calibri"/>
        <family val="2"/>
        <scheme val="minor"/>
      </font>
      <alignment horizontal="general" vertical="center" textRotation="0" wrapText="1" indent="0" justifyLastLine="0" shrinkToFit="0" readingOrder="0"/>
    </dxf>
    <dxf>
      <font>
        <strike val="0"/>
        <outline val="0"/>
        <shadow val="0"/>
        <u val="none"/>
        <vertAlign val="baseline"/>
        <sz val="10"/>
        <name val="Calibri"/>
        <family val="2"/>
        <scheme val="minor"/>
      </font>
      <alignment horizontal="general" vertical="center" textRotation="0" wrapText="1" indent="0" justifyLastLine="0" shrinkToFit="0" readingOrder="0"/>
    </dxf>
    <dxf>
      <font>
        <strike val="0"/>
        <outline val="0"/>
        <shadow val="0"/>
        <u val="none"/>
        <vertAlign val="baseline"/>
        <sz val="10"/>
        <name val="Calibri"/>
        <family val="2"/>
        <scheme val="minor"/>
      </font>
      <alignment horizontal="general" vertical="center" textRotation="0" wrapText="1" indent="0" justifyLastLine="0" shrinkToFit="0" readingOrder="0"/>
    </dxf>
    <dxf>
      <font>
        <strike val="0"/>
        <outline val="0"/>
        <shadow val="0"/>
        <u val="none"/>
        <vertAlign val="baseline"/>
        <sz val="10"/>
        <name val="Calibri"/>
        <family val="2"/>
        <scheme val="minor"/>
      </font>
      <alignment horizontal="general" vertical="center" textRotation="0" wrapText="1" indent="0" justifyLastLine="0" shrinkToFit="0" readingOrder="0"/>
    </dxf>
    <dxf>
      <font>
        <strike val="0"/>
        <outline val="0"/>
        <shadow val="0"/>
        <u val="none"/>
        <vertAlign val="baseline"/>
        <sz val="10"/>
        <name val="Calibri"/>
        <family val="2"/>
        <scheme val="minor"/>
      </font>
      <alignment horizontal="general" vertical="center" textRotation="0" wrapText="1" indent="0" justifyLastLine="0" shrinkToFit="0" readingOrder="0"/>
    </dxf>
    <dxf>
      <font>
        <strike val="0"/>
        <outline val="0"/>
        <shadow val="0"/>
        <u val="none"/>
        <vertAlign val="baseline"/>
        <sz val="10"/>
        <name val="Calibri"/>
        <family val="2"/>
        <scheme val="minor"/>
      </font>
      <alignment horizontal="general" vertical="center" textRotation="0" wrapText="1" indent="0" justifyLastLine="0" shrinkToFit="0" readingOrder="0"/>
    </dxf>
    <dxf>
      <font>
        <strike val="0"/>
        <outline val="0"/>
        <shadow val="0"/>
        <u val="none"/>
        <vertAlign val="baseline"/>
        <sz val="10"/>
        <name val="Calibri"/>
        <family val="2"/>
        <scheme val="minor"/>
      </font>
      <alignment horizontal="general" vertical="center" textRotation="0" wrapText="1" indent="0" justifyLastLine="0" shrinkToFit="0" readingOrder="0"/>
    </dxf>
    <dxf>
      <font>
        <strike val="0"/>
        <outline val="0"/>
        <shadow val="0"/>
        <u val="none"/>
        <vertAlign val="baseline"/>
        <sz val="10"/>
        <color theme="0" tint="-0.34998626667073579"/>
        <name val="Calibri"/>
        <family val="2"/>
        <scheme val="minor"/>
      </font>
      <numFmt numFmtId="0" formatCode="General"/>
      <alignment horizontal="general" vertical="center" textRotation="0" wrapText="1" indent="0" justifyLastLine="0" shrinkToFit="0" readingOrder="0"/>
    </dxf>
    <dxf>
      <font>
        <strike val="0"/>
        <outline val="0"/>
        <shadow val="0"/>
        <u val="none"/>
        <vertAlign val="baseline"/>
        <sz val="10"/>
        <color theme="0" tint="-0.34998626667073579"/>
        <name val="Calibri"/>
        <family val="2"/>
        <scheme val="minor"/>
      </font>
      <numFmt numFmtId="0" formatCode="General"/>
      <alignment horizontal="general" vertical="center" textRotation="0" wrapText="1" indent="0" justifyLastLine="0" shrinkToFit="0" readingOrder="0"/>
    </dxf>
    <dxf>
      <font>
        <strike val="0"/>
        <outline val="0"/>
        <shadow val="0"/>
        <u val="none"/>
        <vertAlign val="baseline"/>
        <sz val="10"/>
        <color theme="0" tint="-0.34998626667073579"/>
        <name val="Calibri"/>
        <family val="2"/>
        <scheme val="minor"/>
      </font>
      <numFmt numFmtId="0" formatCode="General"/>
      <alignment horizontal="general" vertical="center" textRotation="0" wrapText="1" indent="0" justifyLastLine="0" shrinkToFit="0" readingOrder="0"/>
    </dxf>
    <dxf>
      <font>
        <strike val="0"/>
        <outline val="0"/>
        <shadow val="0"/>
        <u val="none"/>
        <vertAlign val="baseline"/>
        <sz val="10"/>
        <color rgb="FF0070C0"/>
        <name val="Calibri"/>
        <family val="2"/>
        <scheme val="minor"/>
      </font>
      <numFmt numFmtId="0" formatCode="General"/>
      <alignment horizontal="general" vertical="center" textRotation="0" wrapText="1" indent="0" justifyLastLine="0" shrinkToFit="0" readingOrder="0"/>
    </dxf>
    <dxf>
      <font>
        <strike val="0"/>
        <outline val="0"/>
        <shadow val="0"/>
        <u val="none"/>
        <vertAlign val="baseline"/>
        <sz val="10"/>
        <name val="Calibri"/>
        <family val="2"/>
        <scheme val="minor"/>
      </font>
      <alignment horizontal="general" vertical="center" textRotation="0" wrapText="1" indent="0" justifyLastLine="0" shrinkToFit="0" readingOrder="0"/>
    </dxf>
    <dxf>
      <font>
        <strike val="0"/>
        <outline val="0"/>
        <shadow val="0"/>
        <u val="none"/>
        <vertAlign val="baseline"/>
        <sz val="10"/>
        <name val="Calibri"/>
        <family val="2"/>
        <scheme val="minor"/>
      </font>
      <alignment horizontal="general" vertical="center" textRotation="0" wrapText="1" indent="0" justifyLastLine="0" shrinkToFit="0" readingOrder="0"/>
    </dxf>
    <dxf>
      <font>
        <strike val="0"/>
        <outline val="0"/>
        <shadow val="0"/>
        <u val="none"/>
        <vertAlign val="baseline"/>
        <sz val="10"/>
        <name val="Calibri"/>
        <family val="2"/>
        <scheme val="minor"/>
      </font>
      <alignment horizontal="general" vertical="center" textRotation="0" wrapText="1" indent="0" justifyLastLine="0" shrinkToFit="0" readingOrder="0"/>
    </dxf>
    <dxf>
      <font>
        <strike val="0"/>
        <outline val="0"/>
        <shadow val="0"/>
        <u val="none"/>
        <vertAlign val="baseline"/>
        <sz val="10"/>
        <name val="Calibri"/>
        <family val="2"/>
        <scheme val="minor"/>
      </font>
      <alignment horizontal="general" vertical="center" textRotation="0" wrapText="1" indent="0" justifyLastLine="0" shrinkToFit="0" readingOrder="0"/>
    </dxf>
    <dxf>
      <font>
        <strike val="0"/>
        <outline val="0"/>
        <shadow val="0"/>
        <u val="none"/>
        <vertAlign val="baseline"/>
        <sz val="10"/>
        <name val="Calibri"/>
        <family val="2"/>
        <scheme val="minor"/>
      </font>
      <alignment horizontal="general" vertical="center" textRotation="0" wrapText="1" indent="0" justifyLastLine="0" shrinkToFit="0" readingOrder="0"/>
    </dxf>
    <dxf>
      <font>
        <strike val="0"/>
        <outline val="0"/>
        <shadow val="0"/>
        <u val="none"/>
        <vertAlign val="baseline"/>
        <sz val="10"/>
        <name val="Calibri"/>
        <family val="2"/>
        <scheme val="minor"/>
      </font>
      <alignment horizontal="center" vertical="top" textRotation="0" wrapText="1" indent="0" justifyLastLine="0" shrinkToFit="0" readingOrder="0"/>
    </dxf>
    <dxf>
      <font>
        <strike val="0"/>
        <outline val="0"/>
        <shadow val="0"/>
        <u val="none"/>
        <vertAlign val="baseline"/>
        <sz val="10"/>
        <name val="Calibri"/>
        <family val="2"/>
        <scheme val="minor"/>
      </font>
      <alignment horizontal="center" vertical="center" textRotation="0" wrapText="1" indent="0" justifyLastLine="0" shrinkToFit="0" readingOrder="0"/>
    </dxf>
    <dxf>
      <font>
        <strike val="0"/>
        <outline val="0"/>
        <shadow val="0"/>
        <u val="none"/>
        <vertAlign val="baseline"/>
        <sz val="10"/>
        <name val="Calibri"/>
        <family val="2"/>
        <scheme val="minor"/>
      </font>
      <alignment horizontal="center" vertical="center" textRotation="0" wrapText="1" indent="0" justifyLastLine="0" shrinkToFit="0" readingOrder="0"/>
    </dxf>
    <dxf>
      <font>
        <strike val="0"/>
        <outline val="0"/>
        <shadow val="0"/>
        <u val="none"/>
        <vertAlign val="baseline"/>
        <sz val="10"/>
        <name val="Calibri"/>
        <family val="2"/>
        <scheme val="minor"/>
      </font>
      <alignment horizontal="center" vertical="center" textRotation="0" wrapText="1" indent="0" justifyLastLine="0" shrinkToFit="0" readingOrder="0"/>
    </dxf>
    <dxf>
      <font>
        <strike val="0"/>
        <outline val="0"/>
        <shadow val="0"/>
        <u val="none"/>
        <vertAlign val="baseline"/>
        <sz val="10"/>
        <name val="Calibri"/>
        <family val="2"/>
        <scheme val="minor"/>
      </font>
      <alignment horizontal="center" vertical="center" textRotation="0" wrapText="1" indent="0" justifyLastLine="0" shrinkToFit="0" readingOrder="0"/>
    </dxf>
    <dxf>
      <font>
        <strike val="0"/>
        <outline val="0"/>
        <shadow val="0"/>
        <u val="none"/>
        <vertAlign val="baseline"/>
        <sz val="10"/>
        <name val="Calibri"/>
        <family val="2"/>
        <scheme val="minor"/>
      </font>
      <alignment horizontal="center" vertical="center" textRotation="0" wrapText="1" indent="0" justifyLastLine="0" shrinkToFit="0" readingOrder="0"/>
    </dxf>
    <dxf>
      <font>
        <strike val="0"/>
        <outline val="0"/>
        <shadow val="0"/>
        <u val="none"/>
        <vertAlign val="baseline"/>
        <sz val="10"/>
        <name val="Calibri"/>
        <family val="2"/>
        <scheme val="minor"/>
      </font>
      <alignment horizontal="center" vertical="center" textRotation="0" wrapText="1" indent="0" justifyLastLine="0" shrinkToFit="0" readingOrder="0"/>
    </dxf>
    <dxf>
      <font>
        <strike val="0"/>
        <outline val="0"/>
        <shadow val="0"/>
        <u val="none"/>
        <vertAlign val="baseline"/>
        <sz val="10"/>
        <name val="Calibri"/>
        <family val="2"/>
        <scheme val="minor"/>
      </font>
      <alignment horizontal="center" vertical="center" textRotation="0" wrapText="1" indent="0" justifyLastLine="0" shrinkToFit="0" readingOrder="0"/>
    </dxf>
    <dxf>
      <font>
        <strike val="0"/>
        <outline val="0"/>
        <shadow val="0"/>
        <u val="none"/>
        <vertAlign val="baseline"/>
        <sz val="10"/>
        <name val="Calibri"/>
        <family val="2"/>
        <scheme val="minor"/>
      </font>
      <alignment horizontal="center" vertical="center" textRotation="0" wrapText="1" indent="0" justifyLastLine="0" shrinkToFit="0" readingOrder="0"/>
    </dxf>
    <dxf>
      <font>
        <strike val="0"/>
        <outline val="0"/>
        <shadow val="0"/>
        <u val="none"/>
        <vertAlign val="baseline"/>
        <sz val="10"/>
        <name val="Calibri"/>
        <family val="2"/>
        <scheme val="minor"/>
      </font>
      <alignment horizontal="center" vertical="center" textRotation="0" wrapText="1" indent="0" justifyLastLine="0" shrinkToFit="0" readingOrder="0"/>
    </dxf>
    <dxf>
      <font>
        <strike val="0"/>
        <outline val="0"/>
        <shadow val="0"/>
        <u val="none"/>
        <vertAlign val="baseline"/>
        <sz val="10"/>
        <name val="Calibri"/>
        <family val="2"/>
        <scheme val="minor"/>
      </font>
      <alignment horizontal="center" vertical="center" textRotation="0" wrapText="1" indent="0" justifyLastLine="0" shrinkToFit="0" readingOrder="0"/>
    </dxf>
    <dxf>
      <font>
        <strike val="0"/>
        <outline val="0"/>
        <shadow val="0"/>
        <u val="none"/>
        <vertAlign val="baseline"/>
        <sz val="10"/>
        <name val="Calibri"/>
        <family val="2"/>
        <scheme val="minor"/>
      </font>
      <alignment horizontal="center" vertical="center" textRotation="0" wrapText="1" indent="0" justifyLastLine="0" shrinkToFit="0" readingOrder="0"/>
    </dxf>
    <dxf>
      <font>
        <strike val="0"/>
        <outline val="0"/>
        <shadow val="0"/>
        <u val="none"/>
        <vertAlign val="baseline"/>
        <sz val="10"/>
        <name val="Calibri"/>
        <family val="2"/>
        <scheme val="minor"/>
      </font>
      <alignment horizontal="center" vertical="center" textRotation="0" wrapText="1" indent="0" justifyLastLine="0" shrinkToFit="0" readingOrder="0"/>
    </dxf>
    <dxf>
      <font>
        <strike val="0"/>
        <outline val="0"/>
        <shadow val="0"/>
        <u val="none"/>
        <vertAlign val="baseline"/>
        <sz val="10"/>
        <name val="Calibri"/>
        <family val="2"/>
        <scheme val="minor"/>
      </font>
      <alignment horizontal="center" vertical="center" textRotation="0" wrapText="1" indent="0" justifyLastLine="0" shrinkToFit="0" readingOrder="0"/>
    </dxf>
    <dxf>
      <font>
        <strike val="0"/>
        <outline val="0"/>
        <shadow val="0"/>
        <u val="none"/>
        <vertAlign val="baseline"/>
        <sz val="10"/>
        <name val="Calibri"/>
        <family val="2"/>
        <scheme val="minor"/>
      </font>
      <alignment horizontal="center" vertical="center" textRotation="0" wrapText="1" indent="0" justifyLastLine="0" shrinkToFit="0" readingOrder="0"/>
    </dxf>
    <dxf>
      <font>
        <strike val="0"/>
        <outline val="0"/>
        <shadow val="0"/>
        <u val="none"/>
        <vertAlign val="baseline"/>
        <sz val="10"/>
        <name val="Calibri"/>
        <family val="2"/>
        <scheme val="minor"/>
      </font>
      <alignment horizontal="center" vertical="center" textRotation="0" wrapText="1" indent="0" justifyLastLine="0" shrinkToFit="0" readingOrder="0"/>
    </dxf>
    <dxf>
      <font>
        <strike val="0"/>
        <outline val="0"/>
        <shadow val="0"/>
        <u val="none"/>
        <vertAlign val="baseline"/>
        <sz val="10"/>
        <name val="Calibri"/>
        <family val="2"/>
        <scheme val="minor"/>
      </font>
      <alignment horizontal="center" vertical="center" textRotation="0" wrapText="1" indent="0" justifyLastLine="0" shrinkToFit="0" readingOrder="0"/>
    </dxf>
    <dxf>
      <font>
        <strike val="0"/>
        <outline val="0"/>
        <shadow val="0"/>
        <u val="none"/>
        <vertAlign val="baseline"/>
        <sz val="10"/>
        <name val="Calibri"/>
        <family val="2"/>
        <scheme val="minor"/>
      </font>
      <alignment horizontal="center" vertical="center" textRotation="0" wrapText="1" indent="0" justifyLastLine="0" shrinkToFit="0" readingOrder="0"/>
    </dxf>
    <dxf>
      <font>
        <strike val="0"/>
        <outline val="0"/>
        <shadow val="0"/>
        <u val="none"/>
        <vertAlign val="baseline"/>
        <sz val="10"/>
        <name val="Calibri"/>
        <family val="2"/>
        <scheme val="minor"/>
      </font>
      <alignment horizontal="center" vertical="center" textRotation="0" wrapText="1" indent="0" justifyLastLine="0" shrinkToFit="0" readingOrder="0"/>
    </dxf>
    <dxf>
      <font>
        <strike val="0"/>
        <outline val="0"/>
        <shadow val="0"/>
        <u val="none"/>
        <vertAlign val="baseline"/>
        <sz val="10"/>
        <name val="Calibri"/>
        <family val="2"/>
        <scheme val="minor"/>
      </font>
      <alignment horizontal="center" vertical="center" textRotation="0" wrapText="1" indent="0" justifyLastLine="0" shrinkToFit="0" readingOrder="0"/>
    </dxf>
    <dxf>
      <font>
        <strike val="0"/>
        <outline val="0"/>
        <shadow val="0"/>
        <u val="none"/>
        <vertAlign val="baseline"/>
        <sz val="10"/>
        <color rgb="FF0070C0"/>
        <name val="Calibri"/>
        <family val="2"/>
        <scheme val="minor"/>
      </font>
      <alignment horizontal="center" vertical="center" textRotation="0" wrapText="1" indent="0" justifyLastLine="0" shrinkToFit="0" readingOrder="0"/>
    </dxf>
    <dxf>
      <font>
        <strike val="0"/>
        <outline val="0"/>
        <shadow val="0"/>
        <u val="none"/>
        <vertAlign val="baseline"/>
        <sz val="10"/>
        <color rgb="FF0070C0"/>
        <name val="Calibri"/>
        <family val="2"/>
        <scheme val="minor"/>
      </font>
      <alignment horizontal="center" vertical="center" textRotation="0" wrapText="1" indent="0" justifyLastLine="0" shrinkToFit="0" readingOrder="0"/>
    </dxf>
    <dxf>
      <font>
        <strike val="0"/>
        <outline val="0"/>
        <shadow val="0"/>
        <u val="none"/>
        <vertAlign val="baseline"/>
        <sz val="10"/>
        <color rgb="FF0070C0"/>
        <name val="Calibri"/>
        <family val="2"/>
        <scheme val="minor"/>
      </font>
      <alignment horizontal="center" vertical="center" textRotation="0" wrapText="1" indent="0" justifyLastLine="0" shrinkToFit="0" readingOrder="0"/>
    </dxf>
    <dxf>
      <font>
        <strike val="0"/>
        <outline val="0"/>
        <shadow val="0"/>
        <u val="none"/>
        <vertAlign val="baseline"/>
        <sz val="10"/>
        <color rgb="FF0070C0"/>
        <name val="Calibri"/>
        <family val="2"/>
        <scheme val="minor"/>
      </font>
      <numFmt numFmtId="0" formatCode="General"/>
      <alignment horizontal="general" vertical="center" textRotation="0" wrapText="1" indent="0" justifyLastLine="0" shrinkToFit="0" readingOrder="0"/>
    </dxf>
    <dxf>
      <font>
        <strike val="0"/>
        <outline val="0"/>
        <shadow val="0"/>
        <u val="none"/>
        <vertAlign val="baseline"/>
        <sz val="10"/>
        <name val="Calibri"/>
        <family val="2"/>
        <scheme val="minor"/>
      </font>
      <alignment horizontal="general" vertical="center" textRotation="0" wrapText="1" indent="0" justifyLastLine="0" shrinkToFit="0" readingOrder="0"/>
    </dxf>
    <dxf>
      <font>
        <strike val="0"/>
        <outline val="0"/>
        <shadow val="0"/>
        <u val="none"/>
        <vertAlign val="baseline"/>
        <sz val="10"/>
        <name val="Calibri"/>
        <family val="2"/>
        <scheme val="minor"/>
      </font>
      <alignment horizontal="general" vertical="center" textRotation="0" wrapText="1" indent="0" justifyLastLine="0" shrinkToFit="0" readingOrder="0"/>
    </dxf>
    <dxf>
      <font>
        <strike val="0"/>
        <outline val="0"/>
        <shadow val="0"/>
        <u val="none"/>
        <vertAlign val="baseline"/>
        <sz val="10"/>
        <name val="Calibri"/>
        <family val="2"/>
        <scheme val="minor"/>
      </font>
      <alignment horizontal="general" vertical="center" textRotation="0" wrapText="1" indent="0" justifyLastLine="0" shrinkToFit="0" readingOrder="0"/>
    </dxf>
    <dxf>
      <font>
        <strike val="0"/>
        <outline val="0"/>
        <shadow val="0"/>
        <u val="none"/>
        <vertAlign val="baseline"/>
        <sz val="10"/>
        <name val="Calibri"/>
        <family val="2"/>
        <scheme val="minor"/>
      </font>
      <alignment horizontal="general" vertical="center" textRotation="0" wrapText="1" indent="0" justifyLastLine="0" shrinkToFit="0" readingOrder="0"/>
    </dxf>
    <dxf>
      <font>
        <strike val="0"/>
        <outline val="0"/>
        <shadow val="0"/>
        <u val="none"/>
        <vertAlign val="baseline"/>
        <sz val="10"/>
        <name val="Calibri"/>
        <family val="2"/>
        <scheme val="none"/>
      </font>
      <alignment horizontal="general" vertical="center" textRotation="0" wrapText="1" indent="0" justifyLastLine="0" shrinkToFit="0" readingOrder="0"/>
    </dxf>
    <dxf>
      <font>
        <strike val="0"/>
        <outline val="0"/>
        <shadow val="0"/>
        <u val="none"/>
        <vertAlign val="baseline"/>
        <sz val="10"/>
        <name val="Calibri"/>
        <family val="2"/>
        <scheme val="minor"/>
      </font>
      <alignment horizontal="center" vertical="top" textRotation="0" wrapText="1" indent="0" justifyLastLine="0" shrinkToFit="0" readingOrder="0"/>
    </dxf>
    <dxf>
      <font>
        <strike val="0"/>
        <outline val="0"/>
        <shadow val="0"/>
        <u val="none"/>
        <vertAlign val="baseline"/>
        <sz val="10"/>
        <name val="Calibri"/>
        <family val="2"/>
        <scheme val="none"/>
      </font>
      <alignment horizontal="general" vertical="center" textRotation="0" wrapText="1" indent="0" justifyLastLine="0" shrinkToFit="0" readingOrder="0"/>
    </dxf>
    <dxf>
      <font>
        <strike val="0"/>
        <outline val="0"/>
        <shadow val="0"/>
        <u val="none"/>
        <vertAlign val="baseline"/>
        <sz val="10"/>
        <name val="Calibri"/>
        <family val="2"/>
        <scheme val="none"/>
      </font>
      <alignment horizontal="general" vertical="center" textRotation="0" wrapText="1" indent="0" justifyLastLine="0" shrinkToFit="0" readingOrder="0"/>
    </dxf>
    <dxf>
      <font>
        <strike val="0"/>
        <outline val="0"/>
        <shadow val="0"/>
        <u val="none"/>
        <vertAlign val="baseline"/>
        <sz val="10"/>
        <name val="Calibri"/>
        <family val="2"/>
        <scheme val="minor"/>
      </font>
      <alignment horizontal="center" vertical="center" textRotation="0" wrapText="1" indent="0" justifyLastLine="0" shrinkToFit="0" readingOrder="0"/>
    </dxf>
    <dxf>
      <font>
        <strike val="0"/>
        <outline val="0"/>
        <shadow val="0"/>
        <u val="none"/>
        <vertAlign val="baseline"/>
        <sz val="10"/>
        <name val="Calibri"/>
        <family val="2"/>
        <scheme val="minor"/>
      </font>
      <alignment horizontal="center" vertical="center" textRotation="0" wrapText="1" indent="0" justifyLastLine="0" shrinkToFit="0" readingOrder="0"/>
    </dxf>
    <dxf>
      <font>
        <strike val="0"/>
        <outline val="0"/>
        <shadow val="0"/>
        <u val="none"/>
        <vertAlign val="baseline"/>
        <sz val="10"/>
        <name val="Calibri"/>
        <family val="2"/>
        <scheme val="minor"/>
      </font>
      <alignment horizontal="center" vertical="center" textRotation="0" wrapText="1" indent="0" justifyLastLine="0" shrinkToFit="0" readingOrder="0"/>
    </dxf>
    <dxf>
      <font>
        <strike val="0"/>
        <outline val="0"/>
        <shadow val="0"/>
        <u val="none"/>
        <vertAlign val="baseline"/>
        <sz val="10"/>
        <name val="Calibri"/>
        <family val="2"/>
        <scheme val="minor"/>
      </font>
      <alignment horizontal="center" vertical="center" textRotation="0" wrapText="1" indent="0" justifyLastLine="0" shrinkToFit="0" readingOrder="0"/>
    </dxf>
    <dxf>
      <font>
        <strike val="0"/>
        <outline val="0"/>
        <shadow val="0"/>
        <u val="none"/>
        <vertAlign val="baseline"/>
        <sz val="10"/>
        <name val="Calibri"/>
        <family val="2"/>
        <scheme val="minor"/>
      </font>
      <alignment horizontal="center" vertical="center" textRotation="0" wrapText="1" indent="0" justifyLastLine="0" shrinkToFit="0" readingOrder="0"/>
    </dxf>
    <dxf>
      <font>
        <strike val="0"/>
        <outline val="0"/>
        <shadow val="0"/>
        <u val="none"/>
        <vertAlign val="baseline"/>
        <sz val="10"/>
        <name val="Calibri"/>
        <family val="2"/>
        <scheme val="minor"/>
      </font>
      <alignment horizontal="center" vertical="center" textRotation="0" wrapText="1" indent="0" justifyLastLine="0" shrinkToFit="0" readingOrder="0"/>
    </dxf>
    <dxf>
      <font>
        <strike val="0"/>
        <outline val="0"/>
        <shadow val="0"/>
        <u val="none"/>
        <vertAlign val="baseline"/>
        <sz val="10"/>
        <name val="Calibri"/>
        <family val="2"/>
        <scheme val="minor"/>
      </font>
      <alignment horizontal="center" vertical="center" textRotation="0" wrapText="1" indent="0" justifyLastLine="0" shrinkToFit="0" readingOrder="0"/>
    </dxf>
    <dxf>
      <font>
        <strike val="0"/>
        <outline val="0"/>
        <shadow val="0"/>
        <u val="none"/>
        <vertAlign val="baseline"/>
        <sz val="10"/>
        <name val="Calibri"/>
        <family val="2"/>
        <scheme val="minor"/>
      </font>
      <alignment horizontal="center" vertical="center" textRotation="0" wrapText="1" indent="0" justifyLastLine="0" shrinkToFit="0" readingOrder="0"/>
    </dxf>
    <dxf>
      <font>
        <strike val="0"/>
        <outline val="0"/>
        <shadow val="0"/>
        <u val="none"/>
        <vertAlign val="baseline"/>
        <sz val="10"/>
        <name val="Calibri"/>
        <family val="2"/>
        <scheme val="minor"/>
      </font>
      <alignment horizontal="center" vertical="center" textRotation="0" wrapText="1" indent="0" justifyLastLine="0" shrinkToFit="0" readingOrder="0"/>
    </dxf>
    <dxf>
      <font>
        <strike val="0"/>
        <outline val="0"/>
        <shadow val="0"/>
        <u val="none"/>
        <vertAlign val="baseline"/>
        <sz val="10"/>
        <name val="Calibri"/>
        <family val="2"/>
        <scheme val="minor"/>
      </font>
      <alignment horizontal="center" vertical="center" textRotation="0" wrapText="1" indent="0" justifyLastLine="0" shrinkToFit="0" readingOrder="0"/>
    </dxf>
    <dxf>
      <font>
        <strike val="0"/>
        <outline val="0"/>
        <shadow val="0"/>
        <u val="none"/>
        <vertAlign val="baseline"/>
        <sz val="10"/>
        <name val="Calibri"/>
        <family val="2"/>
        <scheme val="minor"/>
      </font>
      <alignment horizontal="center" vertical="center" textRotation="0" wrapText="1" indent="0" justifyLastLine="0" shrinkToFit="0" readingOrder="0"/>
    </dxf>
    <dxf>
      <font>
        <strike val="0"/>
        <outline val="0"/>
        <shadow val="0"/>
        <u val="none"/>
        <vertAlign val="baseline"/>
        <sz val="10"/>
        <name val="Calibri"/>
        <family val="2"/>
        <scheme val="minor"/>
      </font>
      <alignment horizontal="center" vertical="center" textRotation="0" wrapText="1" indent="0" justifyLastLine="0" shrinkToFit="0" readingOrder="0"/>
    </dxf>
    <dxf>
      <font>
        <strike val="0"/>
        <outline val="0"/>
        <shadow val="0"/>
        <u val="none"/>
        <vertAlign val="baseline"/>
        <sz val="10"/>
        <name val="Calibri"/>
        <family val="2"/>
        <scheme val="minor"/>
      </font>
      <alignment horizontal="center" vertical="center" textRotation="0" wrapText="1" indent="0" justifyLastLine="0" shrinkToFit="0" readingOrder="0"/>
    </dxf>
    <dxf>
      <font>
        <strike val="0"/>
        <outline val="0"/>
        <shadow val="0"/>
        <u val="none"/>
        <vertAlign val="baseline"/>
        <sz val="10"/>
        <name val="Calibri"/>
        <family val="2"/>
        <scheme val="minor"/>
      </font>
      <alignment horizontal="center" vertical="center" textRotation="0" wrapText="1" indent="0" justifyLastLine="0" shrinkToFit="0" readingOrder="0"/>
    </dxf>
    <dxf>
      <font>
        <strike val="0"/>
        <outline val="0"/>
        <shadow val="0"/>
        <u val="none"/>
        <vertAlign val="baseline"/>
        <sz val="10"/>
        <name val="Calibri"/>
        <family val="2"/>
        <scheme val="minor"/>
      </font>
      <alignment horizontal="center" vertical="center" textRotation="0" wrapText="1" indent="0" justifyLastLine="0" shrinkToFit="0" readingOrder="0"/>
    </dxf>
    <dxf>
      <font>
        <strike val="0"/>
        <outline val="0"/>
        <shadow val="0"/>
        <u val="none"/>
        <vertAlign val="baseline"/>
        <sz val="10"/>
        <name val="Calibri"/>
        <family val="2"/>
        <scheme val="minor"/>
      </font>
      <alignment horizontal="center" vertical="center" textRotation="0" wrapText="1" indent="0" justifyLastLine="0" shrinkToFit="0" readingOrder="0"/>
    </dxf>
    <dxf>
      <font>
        <strike val="0"/>
        <outline val="0"/>
        <shadow val="0"/>
        <u val="none"/>
        <vertAlign val="baseline"/>
        <sz val="10"/>
        <name val="Calibri"/>
        <family val="2"/>
        <scheme val="minor"/>
      </font>
      <alignment horizontal="center" vertical="center" textRotation="0" wrapText="1" indent="0" justifyLastLine="0" shrinkToFit="0" readingOrder="0"/>
    </dxf>
    <dxf>
      <font>
        <strike val="0"/>
        <outline val="0"/>
        <shadow val="0"/>
        <u val="none"/>
        <vertAlign val="baseline"/>
        <sz val="10"/>
        <name val="Calibri"/>
        <family val="2"/>
        <scheme val="minor"/>
      </font>
      <alignment horizontal="center" vertical="center" textRotation="0" wrapText="1" indent="0" justifyLastLine="0" shrinkToFit="0" readingOrder="0"/>
    </dxf>
    <dxf>
      <font>
        <strike val="0"/>
        <outline val="0"/>
        <shadow val="0"/>
        <u val="none"/>
        <vertAlign val="baseline"/>
        <sz val="10"/>
        <name val="Calibri"/>
        <family val="2"/>
        <scheme val="minor"/>
      </font>
      <alignment horizontal="center" vertical="center" textRotation="0" wrapText="1" indent="0" justifyLastLine="0" shrinkToFit="0" readingOrder="0"/>
    </dxf>
    <dxf>
      <font>
        <strike val="0"/>
        <outline val="0"/>
        <shadow val="0"/>
        <u val="none"/>
        <vertAlign val="baseline"/>
        <sz val="10"/>
        <name val="Calibri"/>
        <family val="2"/>
        <scheme val="minor"/>
      </font>
      <alignment horizontal="center" vertical="center" textRotation="0" wrapText="1" indent="0" justifyLastLine="0" shrinkToFit="0" readingOrder="0"/>
    </dxf>
    <dxf>
      <font>
        <strike val="0"/>
        <outline val="0"/>
        <shadow val="0"/>
        <u val="none"/>
        <vertAlign val="baseline"/>
        <sz val="10"/>
        <name val="Calibri"/>
        <family val="2"/>
        <scheme val="minor"/>
      </font>
      <alignment horizontal="center" vertical="center" textRotation="0" wrapText="1" indent="0" justifyLastLine="0" shrinkToFit="0" readingOrder="0"/>
    </dxf>
    <dxf>
      <font>
        <strike val="0"/>
        <outline val="0"/>
        <shadow val="0"/>
        <u val="none"/>
        <vertAlign val="baseline"/>
        <sz val="10"/>
        <name val="Calibri"/>
        <family val="2"/>
        <scheme val="minor"/>
      </font>
      <alignment horizontal="center" vertical="center" textRotation="0" wrapText="1" indent="0" justifyLastLine="0" shrinkToFit="0" readingOrder="0"/>
    </dxf>
    <dxf>
      <font>
        <strike val="0"/>
        <outline val="0"/>
        <shadow val="0"/>
        <u val="none"/>
        <vertAlign val="baseline"/>
        <sz val="10"/>
        <name val="Calibri"/>
        <family val="2"/>
        <scheme val="minor"/>
      </font>
      <alignment horizontal="general" vertical="center" textRotation="0" wrapText="1" indent="0" justifyLastLine="0" shrinkToFit="0" readingOrder="0"/>
    </dxf>
    <dxf>
      <font>
        <strike val="0"/>
        <outline val="0"/>
        <shadow val="0"/>
        <u val="none"/>
        <vertAlign val="baseline"/>
        <sz val="10"/>
        <color rgb="FF0070C0"/>
        <name val="Calibri"/>
        <family val="2"/>
        <scheme val="minor"/>
      </font>
      <numFmt numFmtId="0" formatCode="General"/>
      <alignment horizontal="general" vertical="center" textRotation="0" wrapText="1" indent="0" justifyLastLine="0" shrinkToFit="0" readingOrder="0"/>
    </dxf>
    <dxf>
      <font>
        <strike val="0"/>
        <outline val="0"/>
        <shadow val="0"/>
        <u val="none"/>
        <vertAlign val="baseline"/>
        <sz val="10"/>
        <name val="Calibri"/>
        <family val="2"/>
        <scheme val="minor"/>
      </font>
      <alignment horizontal="general" vertical="center" textRotation="0" wrapText="1" indent="0" justifyLastLine="0" shrinkToFit="0" readingOrder="0"/>
    </dxf>
    <dxf>
      <font>
        <strike val="0"/>
        <outline val="0"/>
        <shadow val="0"/>
        <u val="none"/>
        <vertAlign val="baseline"/>
        <sz val="10"/>
        <name val="Calibri"/>
        <family val="2"/>
        <scheme val="none"/>
      </font>
      <alignment horizontal="general" vertical="center" textRotation="0" wrapText="1" indent="0" justifyLastLine="0" shrinkToFit="0" readingOrder="0"/>
    </dxf>
    <dxf>
      <font>
        <strike val="0"/>
        <outline val="0"/>
        <shadow val="0"/>
        <u val="none"/>
        <vertAlign val="baseline"/>
        <sz val="10"/>
        <name val="Calibri"/>
        <family val="2"/>
        <scheme val="minor"/>
      </font>
      <alignment horizontal="center" vertical="top" textRotation="0" wrapText="1" indent="0" justifyLastLine="0" shrinkToFit="0" readingOrder="0"/>
    </dxf>
    <dxf>
      <font>
        <strike val="0"/>
        <outline val="0"/>
        <shadow val="0"/>
        <u val="none"/>
        <vertAlign val="baseline"/>
        <sz val="9"/>
        <color rgb="FF0070C0"/>
        <name val="Calibri"/>
        <family val="2"/>
        <scheme val="minor"/>
      </font>
      <numFmt numFmtId="19" formatCode="dd/mm/yyyy"/>
      <alignment horizontal="center" vertical="center" textRotation="0" wrapText="1" indent="0" justifyLastLine="0" shrinkToFit="0" readingOrder="0"/>
    </dxf>
    <dxf>
      <font>
        <strike val="0"/>
        <outline val="0"/>
        <shadow val="0"/>
        <u val="none"/>
        <vertAlign val="baseline"/>
        <sz val="9"/>
        <color rgb="FF0070C0"/>
        <name val="Calibri"/>
        <family val="2"/>
        <scheme val="minor"/>
      </font>
      <numFmt numFmtId="19" formatCode="dd/mm/yyyy"/>
      <alignment horizontal="center" vertical="center" textRotation="0" wrapText="1" indent="0" justifyLastLine="0" shrinkToFit="0" readingOrder="0"/>
    </dxf>
    <dxf>
      <font>
        <strike val="0"/>
        <outline val="0"/>
        <shadow val="0"/>
        <u val="none"/>
        <vertAlign val="baseline"/>
        <sz val="9"/>
        <color rgb="FF0070C0"/>
        <name val="Calibri"/>
        <family val="2"/>
        <scheme val="minor"/>
      </font>
      <numFmt numFmtId="19" formatCode="dd/mm/yyyy"/>
      <alignment horizontal="center" vertical="center" textRotation="0" wrapText="1" indent="0" justifyLastLine="0" shrinkToFit="0" readingOrder="0"/>
    </dxf>
    <dxf>
      <font>
        <strike val="0"/>
        <outline val="0"/>
        <shadow val="0"/>
        <u val="none"/>
        <vertAlign val="baseline"/>
        <sz val="9"/>
        <color rgb="FF0070C0"/>
        <name val="Calibri"/>
        <family val="2"/>
        <scheme val="minor"/>
      </font>
      <numFmt numFmtId="19" formatCode="dd/mm/yyyy"/>
      <alignment horizontal="center" vertical="center" textRotation="0" wrapText="1" indent="0" justifyLastLine="0" shrinkToFit="0" readingOrder="0"/>
    </dxf>
    <dxf>
      <font>
        <strike val="0"/>
        <outline val="0"/>
        <shadow val="0"/>
        <u val="none"/>
        <vertAlign val="baseline"/>
        <sz val="9"/>
        <color rgb="FF0070C0"/>
        <name val="Calibri"/>
        <family val="2"/>
        <scheme val="minor"/>
      </font>
      <numFmt numFmtId="19" formatCode="dd/mm/yyyy"/>
      <alignment horizontal="center" vertical="center" textRotation="0" wrapText="1" indent="0" justifyLastLine="0" shrinkToFit="0" readingOrder="0"/>
    </dxf>
    <dxf>
      <font>
        <strike val="0"/>
        <outline val="0"/>
        <shadow val="0"/>
        <u val="none"/>
        <vertAlign val="baseline"/>
        <sz val="9"/>
        <color rgb="FF0070C0"/>
        <name val="Calibri"/>
        <family val="2"/>
        <scheme val="minor"/>
      </font>
      <numFmt numFmtId="19" formatCode="dd/mm/yyyy"/>
      <alignment horizontal="center" vertical="center" textRotation="0" wrapText="1" indent="0" justifyLastLine="0" shrinkToFit="0" readingOrder="0"/>
    </dxf>
    <dxf>
      <font>
        <strike val="0"/>
        <outline val="0"/>
        <shadow val="0"/>
        <u val="none"/>
        <vertAlign val="baseline"/>
        <sz val="9"/>
        <color rgb="FF0070C0"/>
        <name val="Calibri"/>
        <family val="2"/>
        <scheme val="minor"/>
      </font>
      <numFmt numFmtId="19" formatCode="dd/mm/yyyy"/>
      <alignment horizontal="center" vertical="center" textRotation="0" wrapText="1" indent="0" justifyLastLine="0" shrinkToFit="0" readingOrder="0"/>
    </dxf>
    <dxf>
      <font>
        <strike val="0"/>
        <outline val="0"/>
        <shadow val="0"/>
        <u val="none"/>
        <vertAlign val="baseline"/>
        <sz val="9"/>
        <color rgb="FF0070C0"/>
        <name val="Calibri"/>
        <family val="2"/>
        <scheme val="minor"/>
      </font>
      <numFmt numFmtId="19" formatCode="dd/mm/yyyy"/>
      <alignment horizontal="center" vertical="center" textRotation="0" wrapText="1" indent="0" justifyLastLine="0" shrinkToFit="0" readingOrder="0"/>
    </dxf>
    <dxf>
      <font>
        <strike val="0"/>
        <outline val="0"/>
        <shadow val="0"/>
        <u val="none"/>
        <vertAlign val="baseline"/>
        <sz val="9"/>
        <color rgb="FF0070C0"/>
        <name val="Calibri"/>
        <family val="2"/>
        <scheme val="minor"/>
      </font>
      <numFmt numFmtId="19" formatCode="dd/mm/yyyy"/>
      <alignment horizontal="center" vertical="center" textRotation="0" wrapText="1" indent="0" justifyLastLine="0" shrinkToFit="0" readingOrder="0"/>
    </dxf>
    <dxf>
      <font>
        <strike val="0"/>
        <outline val="0"/>
        <shadow val="0"/>
        <u val="none"/>
        <vertAlign val="baseline"/>
        <sz val="9"/>
        <color rgb="FF0070C0"/>
        <name val="Calibri"/>
        <family val="2"/>
        <scheme val="minor"/>
      </font>
      <numFmt numFmtId="19" formatCode="dd/mm/yyyy"/>
      <alignment horizontal="center" vertical="center" textRotation="0" wrapText="1" indent="0" justifyLastLine="0" shrinkToFit="0" readingOrder="0"/>
    </dxf>
    <dxf>
      <font>
        <strike val="0"/>
        <outline val="0"/>
        <shadow val="0"/>
        <u val="none"/>
        <vertAlign val="baseline"/>
        <sz val="9"/>
        <color rgb="FF0070C0"/>
        <name val="Calibri"/>
        <family val="2"/>
        <scheme val="minor"/>
      </font>
      <numFmt numFmtId="19" formatCode="dd/mm/yyyy"/>
      <alignment horizontal="center" vertical="center" textRotation="0" wrapText="1" indent="0" justifyLastLine="0" shrinkToFit="0" readingOrder="0"/>
    </dxf>
    <dxf>
      <font>
        <strike val="0"/>
        <outline val="0"/>
        <shadow val="0"/>
        <u val="none"/>
        <vertAlign val="baseline"/>
        <sz val="9"/>
        <color rgb="FF0070C0"/>
        <name val="Calibri"/>
        <family val="2"/>
        <scheme val="minor"/>
      </font>
      <numFmt numFmtId="19" formatCode="dd/mm/yyyy"/>
      <alignment horizontal="center" vertical="center" textRotation="0" wrapText="1" indent="0" justifyLastLine="0" shrinkToFit="0" readingOrder="0"/>
    </dxf>
    <dxf>
      <font>
        <strike val="0"/>
        <outline val="0"/>
        <shadow val="0"/>
        <u val="none"/>
        <vertAlign val="baseline"/>
        <sz val="9"/>
        <color rgb="FF0070C0"/>
        <name val="Calibri"/>
        <family val="2"/>
        <scheme val="minor"/>
      </font>
      <numFmt numFmtId="19" formatCode="dd/mm/yyyy"/>
      <alignment horizontal="center" vertical="center" textRotation="0" wrapText="1" indent="0" justifyLastLine="0" shrinkToFit="0" readingOrder="0"/>
    </dxf>
    <dxf>
      <font>
        <strike val="0"/>
        <outline val="0"/>
        <shadow val="0"/>
        <u val="none"/>
        <vertAlign val="baseline"/>
        <sz val="9"/>
        <color rgb="FF0070C0"/>
        <name val="Calibri"/>
        <family val="2"/>
        <scheme val="minor"/>
      </font>
      <numFmt numFmtId="19" formatCode="dd/mm/yyyy"/>
      <alignment horizontal="center" vertical="center" textRotation="0" wrapText="1" indent="0" justifyLastLine="0" shrinkToFit="0" readingOrder="0"/>
    </dxf>
    <dxf>
      <font>
        <strike val="0"/>
        <outline val="0"/>
        <shadow val="0"/>
        <u val="none"/>
        <vertAlign val="baseline"/>
        <sz val="9"/>
        <color rgb="FF0070C0"/>
        <name val="Calibri"/>
        <family val="2"/>
        <scheme val="minor"/>
      </font>
      <numFmt numFmtId="19" formatCode="dd/mm/yyyy"/>
      <alignment horizontal="center" vertical="center" textRotation="0" wrapText="1" indent="0" justifyLastLine="0" shrinkToFit="0" readingOrder="0"/>
    </dxf>
    <dxf>
      <font>
        <strike val="0"/>
        <outline val="0"/>
        <shadow val="0"/>
        <u val="none"/>
        <vertAlign val="baseline"/>
        <sz val="9"/>
        <color rgb="FF0070C0"/>
        <name val="Calibri"/>
        <family val="2"/>
        <scheme val="minor"/>
      </font>
      <numFmt numFmtId="19" formatCode="dd/mm/yyyy"/>
      <alignment horizontal="center" vertical="center" textRotation="0" wrapText="1" indent="0" justifyLastLine="0" shrinkToFit="0" readingOrder="0"/>
    </dxf>
    <dxf>
      <font>
        <strike val="0"/>
        <outline val="0"/>
        <shadow val="0"/>
        <u val="none"/>
        <vertAlign val="baseline"/>
        <sz val="9"/>
        <color rgb="FF0070C0"/>
        <name val="Calibri"/>
        <family val="2"/>
        <scheme val="minor"/>
      </font>
      <numFmt numFmtId="19" formatCode="dd/mm/yyyy"/>
      <alignment horizontal="center" vertical="center" textRotation="0" wrapText="1" indent="0" justifyLastLine="0" shrinkToFit="0" readingOrder="0"/>
    </dxf>
    <dxf>
      <font>
        <strike val="0"/>
        <outline val="0"/>
        <shadow val="0"/>
        <u val="none"/>
        <vertAlign val="baseline"/>
        <sz val="9"/>
        <color rgb="FF0070C0"/>
        <name val="Calibri"/>
        <family val="2"/>
        <scheme val="minor"/>
      </font>
      <numFmt numFmtId="19" formatCode="dd/mm/yyyy"/>
      <alignment horizontal="center" vertical="center" textRotation="0" wrapText="1" indent="0" justifyLastLine="0" shrinkToFit="0" readingOrder="0"/>
    </dxf>
    <dxf>
      <font>
        <strike val="0"/>
        <outline val="0"/>
        <shadow val="0"/>
        <u val="none"/>
        <vertAlign val="baseline"/>
        <sz val="9"/>
        <color rgb="FF0070C0"/>
        <name val="Calibri"/>
        <family val="2"/>
        <scheme val="minor"/>
      </font>
      <numFmt numFmtId="19" formatCode="dd/mm/yyyy"/>
      <alignment horizontal="center" vertical="center" textRotation="0" wrapText="1" indent="0" justifyLastLine="0" shrinkToFit="0" readingOrder="0"/>
    </dxf>
    <dxf>
      <font>
        <strike val="0"/>
        <outline val="0"/>
        <shadow val="0"/>
        <u val="none"/>
        <vertAlign val="baseline"/>
        <sz val="9"/>
        <color rgb="FF0070C0"/>
        <name val="Calibri"/>
        <family val="2"/>
        <scheme val="minor"/>
      </font>
      <numFmt numFmtId="19" formatCode="dd/mm/yyyy"/>
      <alignment horizontal="center" vertical="center" textRotation="0" wrapText="1" indent="0" justifyLastLine="0" shrinkToFit="0" readingOrder="0"/>
    </dxf>
    <dxf>
      <font>
        <strike val="0"/>
        <outline val="0"/>
        <shadow val="0"/>
        <u val="none"/>
        <vertAlign val="baseline"/>
        <sz val="9"/>
        <color rgb="FF0070C0"/>
        <name val="Calibri"/>
        <family val="2"/>
        <scheme val="minor"/>
      </font>
      <numFmt numFmtId="19" formatCode="dd/mm/yyyy"/>
      <alignment horizontal="center" vertical="center" textRotation="0" wrapText="1" indent="0" justifyLastLine="0" shrinkToFit="0" readingOrder="0"/>
    </dxf>
    <dxf>
      <font>
        <strike val="0"/>
        <outline val="0"/>
        <shadow val="0"/>
        <u val="none"/>
        <vertAlign val="baseline"/>
        <sz val="9"/>
        <color rgb="FF0070C0"/>
        <name val="Calibri"/>
        <family val="2"/>
        <scheme val="minor"/>
      </font>
      <numFmt numFmtId="19" formatCode="dd/mm/yyyy"/>
      <alignment horizontal="center" vertical="center" textRotation="0" wrapText="1" indent="0" justifyLastLine="0" shrinkToFit="0" readingOrder="0"/>
    </dxf>
    <dxf>
      <font>
        <b val="0"/>
        <i val="0"/>
        <strike val="0"/>
        <condense val="0"/>
        <extend val="0"/>
        <outline val="0"/>
        <shadow val="0"/>
        <u val="none"/>
        <vertAlign val="baseline"/>
        <sz val="10"/>
        <color auto="1"/>
        <name val="Calibri"/>
        <family val="2"/>
        <scheme val="minor"/>
      </font>
      <numFmt numFmtId="164" formatCode="dd/mm/yy"/>
      <alignment horizontal="general" vertical="center" textRotation="0" wrapText="1" indent="0" justifyLastLine="0" shrinkToFit="0" readingOrder="0"/>
    </dxf>
    <dxf>
      <font>
        <b val="0"/>
        <i val="0"/>
        <strike val="0"/>
        <condense val="0"/>
        <extend val="0"/>
        <outline val="0"/>
        <shadow val="0"/>
        <u val="none"/>
        <vertAlign val="baseline"/>
        <sz val="10"/>
        <color auto="1"/>
        <name val="Calibri"/>
        <family val="2"/>
        <scheme val="minor"/>
      </font>
      <numFmt numFmtId="164" formatCode="dd/mm/yy"/>
      <alignment horizontal="general" vertical="center" textRotation="0" wrapText="1" indent="0" justifyLastLine="0" shrinkToFit="0" readingOrder="0"/>
    </dxf>
    <dxf>
      <font>
        <strike val="0"/>
        <outline val="0"/>
        <shadow val="0"/>
        <u val="none"/>
        <vertAlign val="baseline"/>
        <sz val="10"/>
        <color auto="1"/>
        <name val="Calibri"/>
        <family val="2"/>
        <scheme val="minor"/>
      </font>
      <numFmt numFmtId="164" formatCode="dd/mm/yy"/>
      <alignment horizontal="general" vertical="center" textRotation="0" wrapText="1" indent="0" justifyLastLine="0" shrinkToFit="0" readingOrder="0"/>
    </dxf>
    <dxf>
      <font>
        <b val="0"/>
        <i val="0"/>
        <strike val="0"/>
        <condense val="0"/>
        <extend val="0"/>
        <outline val="0"/>
        <shadow val="0"/>
        <u val="none"/>
        <vertAlign val="baseline"/>
        <sz val="10"/>
        <color auto="1"/>
        <name val="Calibri"/>
        <family val="2"/>
        <scheme val="minor"/>
      </font>
      <numFmt numFmtId="164" formatCode="dd/mm/yy"/>
      <alignment horizontal="general" vertical="center" textRotation="0" wrapText="1" indent="0" justifyLastLine="0" shrinkToFit="0" readingOrder="0"/>
    </dxf>
    <dxf>
      <font>
        <strike val="0"/>
        <outline val="0"/>
        <shadow val="0"/>
        <u/>
        <vertAlign val="baseline"/>
        <sz val="10"/>
        <color theme="10"/>
        <name val="Calibri"/>
        <family val="2"/>
        <scheme val="minor"/>
      </font>
      <alignment horizontal="general" vertical="center" textRotation="0" wrapText="1" indent="0" justifyLastLine="0" shrinkToFit="0" readingOrder="0"/>
    </dxf>
    <dxf>
      <font>
        <strike val="0"/>
        <outline val="0"/>
        <shadow val="0"/>
        <vertAlign val="baseline"/>
        <sz val="10"/>
        <name val="Calibri"/>
        <family val="2"/>
        <scheme val="minor"/>
      </font>
      <alignment horizontal="general" vertical="center" textRotation="0" wrapText="1" indent="0" justifyLastLine="0" shrinkToFit="0" readingOrder="0"/>
    </dxf>
    <dxf>
      <alignment horizontal="general" vertical="center" textRotation="0" wrapText="1" indent="0" justifyLastLine="0" shrinkToFit="0" readingOrder="0"/>
    </dxf>
    <dxf>
      <alignment horizontal="center" vertical="top" textRotation="0" wrapText="1" indent="0" justifyLastLine="0" shrinkToFit="0" readingOrder="0"/>
    </dxf>
    <dxf>
      <font>
        <strike val="0"/>
        <outline val="0"/>
        <shadow val="0"/>
        <u val="none"/>
        <vertAlign val="baseline"/>
        <sz val="10"/>
        <name val="Calibri"/>
        <family val="2"/>
        <scheme val="none"/>
      </font>
      <alignment horizontal="general" vertical="center" textRotation="0" wrapText="1" indent="0" justifyLastLine="0" shrinkToFit="0" readingOrder="0"/>
    </dxf>
    <dxf>
      <font>
        <strike val="0"/>
        <outline val="0"/>
        <shadow val="0"/>
        <u val="none"/>
        <vertAlign val="baseline"/>
        <sz val="10"/>
        <name val="Calibri"/>
        <family val="2"/>
        <scheme val="minor"/>
      </font>
      <alignment horizontal="general" vertical="center" textRotation="0" wrapText="1" indent="0" justifyLastLine="0" shrinkToFit="0" readingOrder="0"/>
    </dxf>
    <dxf>
      <font>
        <strike val="0"/>
        <outline val="0"/>
        <shadow val="0"/>
        <u val="none"/>
        <vertAlign val="baseline"/>
        <sz val="10"/>
        <name val="Calibri"/>
        <family val="2"/>
        <scheme val="none"/>
      </font>
      <alignment horizontal="general" vertical="center" textRotation="0" wrapText="1" indent="0" justifyLastLine="0" shrinkToFit="0" readingOrder="0"/>
    </dxf>
    <dxf>
      <font>
        <b val="0"/>
        <i val="0"/>
        <strike val="0"/>
        <condense val="0"/>
        <extend val="0"/>
        <outline val="0"/>
        <shadow val="0"/>
        <u val="none"/>
        <vertAlign val="baseline"/>
        <sz val="10"/>
        <color theme="1"/>
        <name val="Calibri"/>
        <family val="2"/>
        <scheme val="minor"/>
      </font>
      <alignment horizontal="general" vertical="center" textRotation="0" wrapText="1" indent="0" justifyLastLine="0" shrinkToFit="0" readingOrder="0"/>
    </dxf>
    <dxf>
      <font>
        <strike val="0"/>
        <outline val="0"/>
        <shadow val="0"/>
        <u val="none"/>
        <vertAlign val="baseline"/>
        <sz val="10"/>
        <name val="Calibri"/>
        <family val="2"/>
        <scheme val="minor"/>
      </font>
      <alignment horizontal="general" vertical="center" textRotation="0" wrapText="1" indent="0" justifyLastLine="0" shrinkToFit="0" readingOrder="0"/>
    </dxf>
    <dxf>
      <font>
        <strike val="0"/>
        <outline val="0"/>
        <shadow val="0"/>
        <u val="none"/>
        <vertAlign val="baseline"/>
        <sz val="10"/>
        <name val="Calibri"/>
        <family val="2"/>
        <scheme val="minor"/>
      </font>
      <alignment horizontal="general" vertical="center" textRotation="0" wrapText="1" indent="0" justifyLastLine="0" shrinkToFit="0" readingOrder="0"/>
    </dxf>
    <dxf>
      <font>
        <b val="0"/>
        <i val="0"/>
        <strike val="0"/>
        <condense val="0"/>
        <extend val="0"/>
        <outline val="0"/>
        <shadow val="0"/>
        <u val="none"/>
        <vertAlign val="baseline"/>
        <sz val="10"/>
        <color theme="1"/>
        <name val="Calibri"/>
        <family val="2"/>
        <scheme val="minor"/>
      </font>
      <alignment horizontal="general" vertical="center" textRotation="0" wrapText="1" indent="0" justifyLastLine="0" shrinkToFit="0" readingOrder="0"/>
    </dxf>
    <dxf>
      <font>
        <strike val="0"/>
        <outline val="0"/>
        <shadow val="0"/>
        <u val="none"/>
        <vertAlign val="baseline"/>
        <sz val="10"/>
        <name val="Calibri"/>
        <family val="2"/>
        <scheme val="minor"/>
      </font>
      <alignment horizontal="general" vertical="center" textRotation="0" wrapText="1" indent="0" justifyLastLine="0" shrinkToFit="0" readingOrder="0"/>
    </dxf>
    <dxf>
      <font>
        <strike val="0"/>
        <outline val="0"/>
        <shadow val="0"/>
        <u val="none"/>
        <vertAlign val="baseline"/>
        <sz val="10"/>
        <name val="Calibri"/>
        <family val="2"/>
        <scheme val="minor"/>
      </font>
      <alignment horizontal="general" vertical="center" textRotation="0" wrapText="1" indent="0" justifyLastLine="0" shrinkToFit="0" readingOrder="0"/>
    </dxf>
    <dxf>
      <font>
        <strike val="0"/>
        <outline val="0"/>
        <shadow val="0"/>
        <u val="none"/>
        <vertAlign val="baseline"/>
        <sz val="10"/>
        <name val="Calibri"/>
        <family val="2"/>
        <scheme val="none"/>
      </font>
      <alignment horizontal="general" vertical="center" textRotation="0" wrapText="1" indent="0" justifyLastLine="0" shrinkToFit="0" readingOrder="0"/>
    </dxf>
    <dxf>
      <font>
        <strike val="0"/>
        <outline val="0"/>
        <shadow val="0"/>
        <u val="none"/>
        <vertAlign val="baseline"/>
        <sz val="10"/>
        <name val="Calibri"/>
        <family val="2"/>
        <scheme val="minor"/>
      </font>
      <alignment horizontal="center" vertical="top" textRotation="0" wrapText="1" indent="0" justifyLastLine="0" shrinkToFit="0" readingOrder="0"/>
    </dxf>
    <dxf>
      <font>
        <strike val="0"/>
        <outline val="0"/>
        <shadow val="0"/>
        <u val="none"/>
        <vertAlign val="baseline"/>
        <sz val="10"/>
        <name val="Calibri"/>
        <family val="2"/>
        <scheme val="minor"/>
      </font>
      <alignment horizontal="general" vertical="center" textRotation="0" wrapText="1" indent="0" justifyLastLine="0" shrinkToFit="0" readingOrder="0"/>
    </dxf>
    <dxf>
      <font>
        <strike val="0"/>
        <outline val="0"/>
        <shadow val="0"/>
        <u val="none"/>
        <vertAlign val="baseline"/>
        <sz val="10"/>
        <name val="Calibri"/>
        <family val="2"/>
        <scheme val="minor"/>
      </font>
      <alignment horizontal="general" vertical="center" textRotation="0" wrapText="1" indent="0" justifyLastLine="0" shrinkToFit="0" readingOrder="0"/>
    </dxf>
    <dxf>
      <font>
        <b val="0"/>
        <i val="0"/>
        <strike val="0"/>
        <condense val="0"/>
        <extend val="0"/>
        <outline val="0"/>
        <shadow val="0"/>
        <u val="none"/>
        <vertAlign val="baseline"/>
        <sz val="10"/>
        <color theme="1"/>
        <name val="Calibri"/>
        <family val="2"/>
        <scheme val="minor"/>
      </font>
      <alignment horizontal="general" vertical="center" textRotation="0" wrapText="1" indent="0" justifyLastLine="0" shrinkToFit="0" readingOrder="0"/>
    </dxf>
    <dxf>
      <font>
        <b val="0"/>
        <i val="0"/>
        <strike val="0"/>
        <condense val="0"/>
        <extend val="0"/>
        <outline val="0"/>
        <shadow val="0"/>
        <u val="none"/>
        <vertAlign val="baseline"/>
        <sz val="10"/>
        <color theme="1"/>
        <name val="Calibri"/>
        <family val="2"/>
        <scheme val="minor"/>
      </font>
      <alignment horizontal="general" vertical="center" textRotation="0" wrapText="1" indent="0" justifyLastLine="0" shrinkToFit="0" readingOrder="0"/>
    </dxf>
    <dxf>
      <font>
        <b val="0"/>
        <i val="0"/>
        <strike val="0"/>
        <condense val="0"/>
        <extend val="0"/>
        <outline val="0"/>
        <shadow val="0"/>
        <u val="none"/>
        <vertAlign val="baseline"/>
        <sz val="10"/>
        <color theme="1"/>
        <name val="Calibri"/>
        <family val="2"/>
        <scheme val="minor"/>
      </font>
      <alignment horizontal="general" vertical="center" textRotation="0" wrapText="1" indent="0" justifyLastLine="0" shrinkToFit="0" readingOrder="0"/>
    </dxf>
    <dxf>
      <font>
        <b val="0"/>
        <i val="0"/>
        <strike val="0"/>
        <condense val="0"/>
        <extend val="0"/>
        <outline val="0"/>
        <shadow val="0"/>
        <u val="none"/>
        <vertAlign val="baseline"/>
        <sz val="10"/>
        <color rgb="FF000000"/>
        <name val="Calibri"/>
        <family val="2"/>
        <scheme val="minor"/>
      </font>
      <alignment horizontal="general" vertical="center" textRotation="0" wrapText="1" indent="0" justifyLastLine="0" shrinkToFit="0" readingOrder="0"/>
    </dxf>
    <dxf>
      <font>
        <b val="0"/>
        <i val="0"/>
        <strike val="0"/>
        <condense val="0"/>
        <extend val="0"/>
        <outline val="0"/>
        <shadow val="0"/>
        <u val="none"/>
        <vertAlign val="baseline"/>
        <sz val="10"/>
        <color rgb="FF000000"/>
        <name val="Calibri"/>
        <family val="2"/>
        <scheme val="minor"/>
      </font>
      <alignment horizontal="general" vertical="center" textRotation="0" wrapText="1" indent="0" justifyLastLine="0" shrinkToFit="0" readingOrder="0"/>
    </dxf>
    <dxf>
      <font>
        <b val="0"/>
        <i val="0"/>
        <strike val="0"/>
        <condense val="0"/>
        <extend val="0"/>
        <outline val="0"/>
        <shadow val="0"/>
        <u val="none"/>
        <vertAlign val="baseline"/>
        <sz val="10"/>
        <color rgb="FF000000"/>
        <name val="Calibri"/>
        <family val="2"/>
        <scheme val="minor"/>
      </font>
      <alignment horizontal="general" vertical="center" textRotation="0" wrapText="1" indent="0" justifyLastLine="0" shrinkToFit="0" readingOrder="0"/>
    </dxf>
    <dxf>
      <font>
        <b val="0"/>
        <i val="0"/>
        <strike val="0"/>
        <condense val="0"/>
        <extend val="0"/>
        <outline val="0"/>
        <shadow val="0"/>
        <u val="none"/>
        <vertAlign val="baseline"/>
        <sz val="10"/>
        <color rgb="FF000000"/>
        <name val="Calibri"/>
        <family val="2"/>
        <scheme val="minor"/>
      </font>
      <alignment horizontal="general" vertical="center" textRotation="0" wrapText="1" indent="0" justifyLastLine="0" shrinkToFit="0" readingOrder="0"/>
    </dxf>
    <dxf>
      <font>
        <strike val="0"/>
        <outline val="0"/>
        <shadow val="0"/>
        <u val="none"/>
        <vertAlign val="baseline"/>
        <sz val="10"/>
        <name val="Calibri"/>
        <family val="2"/>
        <scheme val="minor"/>
      </font>
      <alignment horizontal="general" vertical="center" textRotation="0" wrapText="1" indent="0" justifyLastLine="0" shrinkToFit="0" readingOrder="0"/>
    </dxf>
    <dxf>
      <font>
        <b val="0"/>
        <i val="0"/>
        <strike val="0"/>
        <condense val="0"/>
        <extend val="0"/>
        <outline val="0"/>
        <shadow val="0"/>
        <u val="none"/>
        <vertAlign val="baseline"/>
        <sz val="10"/>
        <color rgb="FF000000"/>
        <name val="Calibri"/>
        <family val="2"/>
        <scheme val="minor"/>
      </font>
      <alignment horizontal="general" vertical="center" textRotation="0" wrapText="1" indent="0" justifyLastLine="0" shrinkToFit="0" readingOrder="0"/>
    </dxf>
    <dxf>
      <font>
        <b val="0"/>
        <i val="0"/>
        <strike val="0"/>
        <condense val="0"/>
        <extend val="0"/>
        <outline val="0"/>
        <shadow val="0"/>
        <u val="none"/>
        <vertAlign val="baseline"/>
        <sz val="10"/>
        <color rgb="FF000000"/>
        <name val="Calibri"/>
        <family val="2"/>
        <scheme val="minor"/>
      </font>
      <alignment horizontal="general" vertical="center" textRotation="0" wrapText="1" indent="0" justifyLastLine="0" shrinkToFit="0" readingOrder="0"/>
    </dxf>
    <dxf>
      <font>
        <strike val="0"/>
        <outline val="0"/>
        <shadow val="0"/>
        <u val="none"/>
        <vertAlign val="baseline"/>
        <sz val="10"/>
        <name val="Calibri"/>
        <family val="2"/>
        <scheme val="minor"/>
      </font>
      <alignment horizontal="general" vertical="center" textRotation="0" wrapText="1" indent="0" justifyLastLine="0" shrinkToFit="0" readingOrder="0"/>
    </dxf>
    <dxf>
      <font>
        <strike val="0"/>
        <outline val="0"/>
        <shadow val="0"/>
        <u val="none"/>
        <vertAlign val="baseline"/>
        <sz val="10"/>
        <name val="Calibri"/>
        <family val="2"/>
        <scheme val="minor"/>
      </font>
      <alignment horizontal="general" vertical="center" textRotation="0" wrapText="1" indent="0" justifyLastLine="0" shrinkToFit="0" readingOrder="0"/>
    </dxf>
    <dxf>
      <font>
        <strike val="0"/>
        <outline val="0"/>
        <shadow val="0"/>
        <u val="none"/>
        <vertAlign val="baseline"/>
        <sz val="10"/>
        <name val="Calibri"/>
        <family val="2"/>
        <scheme val="minor"/>
      </font>
      <alignment horizontal="general" vertical="center" textRotation="0" wrapText="1" indent="0" justifyLastLine="0" shrinkToFit="0" readingOrder="0"/>
    </dxf>
    <dxf>
      <font>
        <strike val="0"/>
        <outline val="0"/>
        <shadow val="0"/>
        <u val="none"/>
        <vertAlign val="baseline"/>
        <sz val="10"/>
        <name val="Calibri"/>
        <family val="2"/>
        <scheme val="minor"/>
      </font>
      <alignment horizontal="general" vertical="center" textRotation="0" wrapText="1" indent="0" justifyLastLine="0" shrinkToFit="0" readingOrder="0"/>
    </dxf>
    <dxf>
      <font>
        <strike val="0"/>
        <outline val="0"/>
        <shadow val="0"/>
        <u val="none"/>
        <vertAlign val="baseline"/>
        <sz val="10"/>
        <name val="Calibri"/>
        <family val="2"/>
        <scheme val="minor"/>
      </font>
      <alignment horizontal="general" vertical="center" textRotation="0" wrapText="1" indent="0" justifyLastLine="0" shrinkToFit="0" readingOrder="0"/>
    </dxf>
    <dxf>
      <font>
        <strike val="0"/>
        <outline val="0"/>
        <shadow val="0"/>
        <u val="none"/>
        <vertAlign val="baseline"/>
        <sz val="10"/>
        <name val="Calibri"/>
        <family val="2"/>
        <scheme val="minor"/>
      </font>
      <alignment horizontal="general" vertical="center" textRotation="0" wrapText="1" indent="0" justifyLastLine="0" shrinkToFit="0" readingOrder="0"/>
    </dxf>
    <dxf>
      <font>
        <strike val="0"/>
        <outline val="0"/>
        <shadow val="0"/>
        <u val="none"/>
        <vertAlign val="baseline"/>
        <sz val="10"/>
        <name val="Calibri"/>
        <family val="2"/>
        <scheme val="minor"/>
      </font>
      <alignment horizontal="center" vertical="top" textRotation="0" wrapText="1" indent="0" justifyLastLine="0" shrinkToFit="0" readingOrder="0"/>
    </dxf>
    <dxf>
      <font>
        <strike val="0"/>
        <outline val="0"/>
        <shadow val="0"/>
        <u val="none"/>
        <vertAlign val="baseline"/>
        <sz val="10"/>
        <name val="Calibri"/>
        <family val="2"/>
        <scheme val="minor"/>
      </font>
      <alignment horizontal="general" vertical="center" textRotation="0" wrapText="0" indent="0" justifyLastLine="0" shrinkToFit="0" readingOrder="0"/>
    </dxf>
    <dxf>
      <font>
        <b val="0"/>
        <i val="0"/>
        <strike val="0"/>
        <condense val="0"/>
        <extend val="0"/>
        <outline val="0"/>
        <shadow val="0"/>
        <u val="none"/>
        <vertAlign val="baseline"/>
        <sz val="10"/>
        <color theme="1"/>
        <name val="Calibri"/>
        <family val="2"/>
        <scheme val="minor"/>
      </font>
      <alignment horizontal="general" vertical="center" textRotation="0" wrapText="0" indent="0" justifyLastLine="0" shrinkToFit="0" readingOrder="0"/>
    </dxf>
    <dxf>
      <font>
        <strike val="0"/>
        <outline val="0"/>
        <shadow val="0"/>
        <u val="none"/>
        <vertAlign val="baseline"/>
        <sz val="10"/>
        <name val="Calibri"/>
        <family val="2"/>
        <scheme val="minor"/>
      </font>
      <numFmt numFmtId="164" formatCode="dd/mm/yy"/>
      <alignment horizontal="general" vertical="center" textRotation="0" wrapText="0" indent="0" justifyLastLine="0" shrinkToFit="0" readingOrder="0"/>
    </dxf>
    <dxf>
      <font>
        <b val="0"/>
        <i val="0"/>
        <strike val="0"/>
        <condense val="0"/>
        <extend val="0"/>
        <outline val="0"/>
        <shadow val="0"/>
        <u val="none"/>
        <vertAlign val="baseline"/>
        <sz val="10"/>
        <color rgb="FF000000"/>
        <name val="Calibri"/>
        <family val="2"/>
        <scheme val="minor"/>
      </font>
      <fill>
        <patternFill patternType="none">
          <fgColor indexed="64"/>
          <bgColor auto="1"/>
        </patternFill>
      </fill>
      <alignment horizontal="general" vertical="center" textRotation="0" wrapText="0" indent="0" justifyLastLine="0" shrinkToFit="0" readingOrder="0"/>
    </dxf>
    <dxf>
      <font>
        <strike val="0"/>
        <outline val="0"/>
        <shadow val="0"/>
        <u val="none"/>
        <vertAlign val="baseline"/>
        <sz val="10"/>
        <name val="Calibri"/>
        <family val="2"/>
        <scheme val="minor"/>
      </font>
      <fill>
        <patternFill patternType="none">
          <fgColor indexed="64"/>
          <bgColor auto="1"/>
        </patternFill>
      </fill>
      <alignment horizontal="general" vertical="center" textRotation="0" wrapText="0" indent="0" justifyLastLine="0" shrinkToFit="0" readingOrder="0"/>
    </dxf>
    <dxf>
      <font>
        <b val="0"/>
        <i val="0"/>
        <strike val="0"/>
        <condense val="0"/>
        <extend val="0"/>
        <outline val="0"/>
        <shadow val="0"/>
        <u val="none"/>
        <vertAlign val="baseline"/>
        <sz val="10"/>
        <color rgb="FF000000"/>
        <name val="Calibri"/>
        <family val="2"/>
        <scheme val="minor"/>
      </font>
      <fill>
        <patternFill patternType="none">
          <fgColor indexed="64"/>
          <bgColor indexed="65"/>
        </patternFill>
      </fill>
      <alignment horizontal="general" vertical="center" textRotation="0" wrapText="0" indent="0" justifyLastLine="0" shrinkToFit="0" readingOrder="0"/>
    </dxf>
    <dxf>
      <font>
        <strike val="0"/>
        <outline val="0"/>
        <shadow val="0"/>
        <u val="none"/>
        <vertAlign val="baseline"/>
        <sz val="10"/>
        <name val="Calibri"/>
        <family val="2"/>
        <scheme val="minor"/>
      </font>
      <alignment horizontal="general" vertical="center" textRotation="0" wrapText="0" indent="0" justifyLastLine="0" shrinkToFit="0" readingOrder="0"/>
    </dxf>
    <dxf>
      <font>
        <strike val="0"/>
        <outline val="0"/>
        <shadow val="0"/>
        <u val="none"/>
        <vertAlign val="baseline"/>
        <sz val="10"/>
        <name val="Calibri"/>
        <family val="2"/>
        <scheme val="none"/>
      </font>
      <alignment horizontal="general" vertical="center" textRotation="0" wrapText="0" indent="0" justifyLastLine="0" shrinkToFit="0" readingOrder="0"/>
    </dxf>
    <dxf>
      <font>
        <strike val="0"/>
        <outline val="0"/>
        <shadow val="0"/>
        <u val="none"/>
        <vertAlign val="baseline"/>
        <sz val="10"/>
        <name val="Calibri"/>
        <family val="2"/>
        <scheme val="minor"/>
      </font>
      <alignment horizontal="center" vertical="top" textRotation="0" wrapText="1" indent="0" justifyLastLine="0" shrinkToFit="0" readingOrder="0"/>
    </dxf>
    <dxf>
      <font>
        <strike val="0"/>
        <outline val="0"/>
        <shadow val="0"/>
        <u val="none"/>
        <vertAlign val="baseline"/>
        <sz val="10"/>
        <name val="Calibri"/>
        <family val="2"/>
        <scheme val="minor"/>
      </font>
      <alignment horizontal="general" vertical="center" textRotation="0" wrapText="0" indent="0" justifyLastLine="0" shrinkToFit="0" readingOrder="0"/>
    </dxf>
    <dxf>
      <font>
        <strike val="0"/>
        <outline val="0"/>
        <shadow val="0"/>
        <u val="none"/>
        <vertAlign val="baseline"/>
        <sz val="10"/>
        <name val="Calibri"/>
        <family val="2"/>
        <scheme val="minor"/>
      </font>
      <alignment horizontal="general" vertical="center" textRotation="0" wrapText="0" indent="0" justifyLastLine="0" shrinkToFit="0" readingOrder="0"/>
    </dxf>
    <dxf>
      <font>
        <b val="0"/>
        <i val="0"/>
        <strike val="0"/>
        <condense val="0"/>
        <extend val="0"/>
        <outline val="0"/>
        <shadow val="0"/>
        <u val="none"/>
        <vertAlign val="baseline"/>
        <sz val="10"/>
        <color theme="1"/>
        <name val="Calibri"/>
        <family val="2"/>
        <scheme val="minor"/>
      </font>
      <alignment horizontal="general" vertical="center" textRotation="0" wrapText="0" indent="0" justifyLastLine="0" shrinkToFit="0" readingOrder="0"/>
    </dxf>
    <dxf>
      <font>
        <b val="0"/>
        <i val="0"/>
        <strike val="0"/>
        <condense val="0"/>
        <extend val="0"/>
        <outline val="0"/>
        <shadow val="0"/>
        <u val="none"/>
        <vertAlign val="baseline"/>
        <sz val="10"/>
        <color auto="1"/>
        <name val="Calibri"/>
        <family val="2"/>
        <scheme val="minor"/>
      </font>
      <numFmt numFmtId="164" formatCode="dd/mm/yy"/>
      <alignment horizontal="general" vertical="center" textRotation="0" wrapText="0" indent="0" justifyLastLine="0" shrinkToFit="0" readingOrder="0"/>
    </dxf>
    <dxf>
      <font>
        <strike val="0"/>
        <outline val="0"/>
        <shadow val="0"/>
        <u val="none"/>
        <vertAlign val="baseline"/>
        <sz val="10"/>
        <name val="Calibri"/>
        <family val="2"/>
        <scheme val="minor"/>
      </font>
      <numFmt numFmtId="164" formatCode="dd/mm/yy"/>
      <alignment horizontal="general" vertical="center" textRotation="0" wrapText="0" indent="0" justifyLastLine="0" shrinkToFit="0" readingOrder="0"/>
    </dxf>
    <dxf>
      <font>
        <strike val="0"/>
        <outline val="0"/>
        <shadow val="0"/>
        <u val="none"/>
        <vertAlign val="baseline"/>
        <sz val="10"/>
        <name val="Calibri"/>
        <family val="2"/>
        <scheme val="minor"/>
      </font>
      <alignment horizontal="general" vertical="center" textRotation="0" wrapText="0" indent="0" justifyLastLine="0" shrinkToFit="0" readingOrder="0"/>
    </dxf>
    <dxf>
      <font>
        <b val="0"/>
        <i val="0"/>
        <strike val="0"/>
        <condense val="0"/>
        <extend val="0"/>
        <outline val="0"/>
        <shadow val="0"/>
        <u val="none"/>
        <vertAlign val="baseline"/>
        <sz val="10"/>
        <color theme="1"/>
        <name val="Calibri"/>
        <family val="2"/>
        <scheme val="minor"/>
      </font>
      <alignment horizontal="general" vertical="center" textRotation="0" wrapText="0" indent="0" justifyLastLine="0" shrinkToFit="0" readingOrder="0"/>
    </dxf>
    <dxf>
      <font>
        <strike val="0"/>
        <outline val="0"/>
        <shadow val="0"/>
        <u val="none"/>
        <vertAlign val="baseline"/>
        <sz val="10"/>
        <color auto="1"/>
        <name val="Calibri"/>
        <family val="2"/>
        <scheme val="minor"/>
      </font>
      <numFmt numFmtId="164" formatCode="dd/mm/yy"/>
      <alignment horizontal="general" vertical="center" textRotation="0" wrapText="0" indent="0" justifyLastLine="0" shrinkToFit="0" readingOrder="0"/>
    </dxf>
    <dxf>
      <font>
        <b val="0"/>
        <i val="0"/>
        <strike val="0"/>
        <condense val="0"/>
        <extend val="0"/>
        <outline val="0"/>
        <shadow val="0"/>
        <u val="none"/>
        <vertAlign val="baseline"/>
        <sz val="10"/>
        <color auto="1"/>
        <name val="Calibri"/>
        <family val="2"/>
        <scheme val="minor"/>
      </font>
      <numFmt numFmtId="164" formatCode="dd/mm/yy"/>
      <alignment horizontal="general" vertical="center" textRotation="0" wrapText="0" indent="0" justifyLastLine="0" shrinkToFit="0" readingOrder="0"/>
    </dxf>
    <dxf>
      <font>
        <strike val="0"/>
        <outline val="0"/>
        <shadow val="0"/>
        <u val="none"/>
        <vertAlign val="baseline"/>
        <sz val="10"/>
        <color auto="1"/>
        <name val="Calibri"/>
        <family val="2"/>
        <scheme val="minor"/>
      </font>
      <alignment horizontal="general" vertical="center" textRotation="0" wrapText="0" indent="0" justifyLastLine="0" shrinkToFit="0" readingOrder="0"/>
    </dxf>
    <dxf>
      <font>
        <b val="0"/>
        <i val="0"/>
        <strike val="0"/>
        <condense val="0"/>
        <extend val="0"/>
        <outline val="0"/>
        <shadow val="0"/>
        <u val="none"/>
        <vertAlign val="baseline"/>
        <sz val="10"/>
        <color auto="1"/>
        <name val="Calibri"/>
        <family val="2"/>
        <scheme val="minor"/>
      </font>
      <alignment horizontal="general" vertical="center" textRotation="0" wrapText="0" indent="0" justifyLastLine="0" shrinkToFit="0" readingOrder="0"/>
    </dxf>
    <dxf>
      <font>
        <b val="0"/>
        <i val="0"/>
        <strike val="0"/>
        <condense val="0"/>
        <extend val="0"/>
        <outline val="0"/>
        <shadow val="0"/>
        <u val="none"/>
        <vertAlign val="baseline"/>
        <sz val="10"/>
        <color theme="1"/>
        <name val="Calibri"/>
        <family val="2"/>
        <scheme val="minor"/>
      </font>
      <numFmt numFmtId="164" formatCode="dd/mm/yy"/>
      <alignment horizontal="general" vertical="center" textRotation="0" wrapText="0" indent="0" justifyLastLine="0" shrinkToFit="0" readingOrder="0"/>
    </dxf>
    <dxf>
      <font>
        <b val="0"/>
        <i val="0"/>
        <strike val="0"/>
        <condense val="0"/>
        <extend val="0"/>
        <outline val="0"/>
        <shadow val="0"/>
        <u val="none"/>
        <vertAlign val="baseline"/>
        <sz val="10"/>
        <color theme="1"/>
        <name val="Calibri"/>
        <family val="2"/>
        <scheme val="minor"/>
      </font>
      <alignment horizontal="general" vertical="center" textRotation="0" wrapText="0" indent="0" justifyLastLine="0" shrinkToFit="0" readingOrder="0"/>
    </dxf>
    <dxf>
      <font>
        <strike val="0"/>
        <outline val="0"/>
        <shadow val="0"/>
        <u val="none"/>
        <vertAlign val="baseline"/>
        <sz val="10"/>
        <name val="Calibri"/>
        <family val="2"/>
        <scheme val="minor"/>
      </font>
      <alignment horizontal="general" vertical="center" textRotation="0" wrapText="0" indent="0" justifyLastLine="0" shrinkToFit="0" readingOrder="0"/>
    </dxf>
    <dxf>
      <font>
        <strike val="0"/>
        <outline val="0"/>
        <shadow val="0"/>
        <u val="none"/>
        <vertAlign val="baseline"/>
        <sz val="10"/>
        <name val="Calibri"/>
        <family val="2"/>
        <scheme val="minor"/>
      </font>
      <alignment horizontal="general" vertical="center" textRotation="0" wrapText="0" indent="0" justifyLastLine="0" shrinkToFit="0" readingOrder="0"/>
    </dxf>
    <dxf>
      <font>
        <strike val="0"/>
        <outline val="0"/>
        <shadow val="0"/>
        <u val="none"/>
        <vertAlign val="baseline"/>
        <sz val="10"/>
        <name val="Calibri"/>
        <family val="2"/>
        <scheme val="minor"/>
      </font>
      <alignment horizontal="general" vertical="center" textRotation="0" wrapText="0" indent="0" justifyLastLine="0" shrinkToFit="0" readingOrder="0"/>
    </dxf>
    <dxf>
      <font>
        <strike val="0"/>
        <outline val="0"/>
        <shadow val="0"/>
        <u val="none"/>
        <vertAlign val="baseline"/>
        <sz val="10"/>
        <name val="Calibri"/>
        <family val="2"/>
        <scheme val="minor"/>
      </font>
      <alignment horizontal="center" vertical="top" textRotation="0" wrapText="1" indent="0" justifyLastLine="0" shrinkToFit="0" readingOrder="0"/>
    </dxf>
    <dxf>
      <font>
        <b val="0"/>
        <i val="0"/>
        <strike val="0"/>
        <condense val="0"/>
        <extend val="0"/>
        <outline val="0"/>
        <shadow val="0"/>
        <u val="none"/>
        <vertAlign val="baseline"/>
        <sz val="10"/>
        <color theme="1"/>
        <name val="Calibri"/>
        <family val="2"/>
        <scheme val="minor"/>
      </font>
      <alignment horizontal="general" vertical="center" textRotation="0" wrapText="1" indent="0" justifyLastLine="0" shrinkToFit="0" readingOrder="0"/>
    </dxf>
    <dxf>
      <font>
        <strike val="0"/>
        <outline val="0"/>
        <shadow val="0"/>
        <u val="none"/>
        <vertAlign val="baseline"/>
        <sz val="10"/>
        <name val="Calibri"/>
        <family val="2"/>
        <scheme val="none"/>
      </font>
      <alignment horizontal="center" vertical="center" textRotation="0" wrapText="1" indent="0" justifyLastLine="0" shrinkToFit="0" readingOrder="0"/>
    </dxf>
    <dxf>
      <font>
        <strike val="0"/>
        <outline val="0"/>
        <shadow val="0"/>
        <u val="none"/>
        <vertAlign val="baseline"/>
        <sz val="10"/>
        <name val="Calibri"/>
        <family val="2"/>
        <scheme val="none"/>
      </font>
      <alignment horizontal="center" vertical="center" textRotation="0" wrapText="1" indent="0" justifyLastLine="0" shrinkToFit="0" readingOrder="0"/>
    </dxf>
    <dxf>
      <font>
        <strike val="0"/>
        <outline val="0"/>
        <shadow val="0"/>
        <u val="none"/>
        <vertAlign val="baseline"/>
        <sz val="10"/>
        <name val="Calibri"/>
        <family val="2"/>
        <scheme val="minor"/>
      </font>
      <alignment horizontal="center" vertical="center" textRotation="0" wrapText="1" indent="0" justifyLastLine="0" shrinkToFit="0" readingOrder="0"/>
    </dxf>
    <dxf>
      <font>
        <strike val="0"/>
        <outline val="0"/>
        <shadow val="0"/>
        <u val="none"/>
        <vertAlign val="baseline"/>
        <sz val="10"/>
        <name val="Calibri"/>
        <family val="2"/>
        <scheme val="minor"/>
      </font>
      <alignment horizontal="center" vertical="center" textRotation="0" wrapText="1" indent="0" justifyLastLine="0" shrinkToFit="0" readingOrder="0"/>
    </dxf>
    <dxf>
      <font>
        <strike val="0"/>
        <outline val="0"/>
        <shadow val="0"/>
        <u val="none"/>
        <vertAlign val="baseline"/>
        <sz val="10"/>
        <name val="Calibri"/>
        <family val="2"/>
        <scheme val="minor"/>
      </font>
      <alignment horizontal="center" vertical="center" textRotation="0" wrapText="1" indent="0" justifyLastLine="0" shrinkToFit="0" readingOrder="0"/>
    </dxf>
    <dxf>
      <font>
        <strike val="0"/>
        <outline val="0"/>
        <shadow val="0"/>
        <u val="none"/>
        <vertAlign val="baseline"/>
        <sz val="10"/>
        <name val="Calibri"/>
        <family val="2"/>
        <scheme val="minor"/>
      </font>
      <alignment horizontal="center" vertical="center" textRotation="0" wrapText="1" indent="0" justifyLastLine="0" shrinkToFit="0" readingOrder="0"/>
    </dxf>
    <dxf>
      <font>
        <strike val="0"/>
        <outline val="0"/>
        <shadow val="0"/>
        <u val="none"/>
        <vertAlign val="baseline"/>
        <sz val="10"/>
        <name val="Calibri"/>
        <family val="2"/>
        <scheme val="minor"/>
      </font>
      <alignment horizontal="center" vertical="center" textRotation="0" wrapText="1" indent="0" justifyLastLine="0" shrinkToFit="0" readingOrder="0"/>
    </dxf>
    <dxf>
      <font>
        <strike val="0"/>
        <outline val="0"/>
        <shadow val="0"/>
        <u val="none"/>
        <vertAlign val="baseline"/>
        <sz val="10"/>
        <name val="Calibri"/>
        <family val="2"/>
        <scheme val="minor"/>
      </font>
      <alignment horizontal="center" vertical="center" textRotation="0" wrapText="1" indent="0" justifyLastLine="0" shrinkToFit="0" readingOrder="0"/>
    </dxf>
    <dxf>
      <font>
        <strike val="0"/>
        <outline val="0"/>
        <shadow val="0"/>
        <u val="none"/>
        <vertAlign val="baseline"/>
        <sz val="10"/>
        <name val="Calibri"/>
        <family val="2"/>
        <scheme val="minor"/>
      </font>
      <alignment horizontal="center" vertical="center" textRotation="0" wrapText="1" indent="0" justifyLastLine="0" shrinkToFit="0" readingOrder="0"/>
    </dxf>
    <dxf>
      <font>
        <strike val="0"/>
        <outline val="0"/>
        <shadow val="0"/>
        <u val="none"/>
        <vertAlign val="baseline"/>
        <sz val="10"/>
        <name val="Calibri"/>
        <family val="2"/>
        <scheme val="minor"/>
      </font>
      <alignment horizontal="center" vertical="center" textRotation="0" wrapText="1" indent="0" justifyLastLine="0" shrinkToFit="0" readingOrder="0"/>
    </dxf>
    <dxf>
      <font>
        <strike val="0"/>
        <outline val="0"/>
        <shadow val="0"/>
        <u val="none"/>
        <vertAlign val="baseline"/>
        <sz val="10"/>
        <name val="Calibri"/>
        <family val="2"/>
        <scheme val="minor"/>
      </font>
      <alignment horizontal="center" vertical="center" textRotation="0" wrapText="1" indent="0" justifyLastLine="0" shrinkToFit="0" readingOrder="0"/>
    </dxf>
    <dxf>
      <font>
        <strike val="0"/>
        <outline val="0"/>
        <shadow val="0"/>
        <u val="none"/>
        <vertAlign val="baseline"/>
        <sz val="10"/>
        <name val="Calibri"/>
        <family val="2"/>
        <scheme val="minor"/>
      </font>
      <alignment horizontal="center" vertical="center" textRotation="0" wrapText="1" indent="0" justifyLastLine="0" shrinkToFit="0" readingOrder="0"/>
    </dxf>
    <dxf>
      <font>
        <strike val="0"/>
        <outline val="0"/>
        <shadow val="0"/>
        <u val="none"/>
        <vertAlign val="baseline"/>
        <sz val="10"/>
        <name val="Calibri"/>
        <family val="2"/>
        <scheme val="minor"/>
      </font>
      <alignment horizontal="center" vertical="center" textRotation="0" wrapText="1" indent="0" justifyLastLine="0" shrinkToFit="0" readingOrder="0"/>
    </dxf>
    <dxf>
      <font>
        <strike val="0"/>
        <outline val="0"/>
        <shadow val="0"/>
        <u val="none"/>
        <vertAlign val="baseline"/>
        <sz val="10"/>
        <name val="Calibri"/>
        <family val="2"/>
        <scheme val="minor"/>
      </font>
      <alignment horizontal="center" vertical="center" textRotation="0" wrapText="1" indent="0" justifyLastLine="0" shrinkToFit="0" readingOrder="0"/>
    </dxf>
    <dxf>
      <font>
        <strike val="0"/>
        <outline val="0"/>
        <shadow val="0"/>
        <u val="none"/>
        <vertAlign val="baseline"/>
        <sz val="10"/>
        <name val="Calibri"/>
        <family val="2"/>
        <scheme val="minor"/>
      </font>
      <alignment horizontal="center" vertical="center" textRotation="0" wrapText="1" indent="0" justifyLastLine="0" shrinkToFit="0" readingOrder="0"/>
    </dxf>
    <dxf>
      <font>
        <strike val="0"/>
        <outline val="0"/>
        <shadow val="0"/>
        <u val="none"/>
        <vertAlign val="baseline"/>
        <sz val="10"/>
        <name val="Calibri"/>
        <family val="2"/>
        <scheme val="minor"/>
      </font>
      <alignment horizontal="center" vertical="center" textRotation="0" wrapText="1" indent="0" justifyLastLine="0" shrinkToFit="0" readingOrder="0"/>
    </dxf>
    <dxf>
      <font>
        <strike val="0"/>
        <outline val="0"/>
        <shadow val="0"/>
        <u val="none"/>
        <vertAlign val="baseline"/>
        <sz val="10"/>
        <name val="Calibri"/>
        <family val="2"/>
        <scheme val="minor"/>
      </font>
      <alignment horizontal="center" vertical="center" textRotation="0" wrapText="1" indent="0" justifyLastLine="0" shrinkToFit="0" readingOrder="0"/>
    </dxf>
    <dxf>
      <font>
        <strike val="0"/>
        <outline val="0"/>
        <shadow val="0"/>
        <u val="none"/>
        <vertAlign val="baseline"/>
        <sz val="10"/>
        <name val="Calibri"/>
        <family val="2"/>
        <scheme val="minor"/>
      </font>
      <alignment horizontal="center" vertical="center" textRotation="0" wrapText="1" indent="0" justifyLastLine="0" shrinkToFit="0" readingOrder="0"/>
    </dxf>
    <dxf>
      <font>
        <strike val="0"/>
        <outline val="0"/>
        <shadow val="0"/>
        <u val="none"/>
        <vertAlign val="baseline"/>
        <sz val="10"/>
        <name val="Calibri"/>
        <family val="2"/>
        <scheme val="minor"/>
      </font>
      <alignment horizontal="center" vertical="center" textRotation="0" wrapText="1" indent="0" justifyLastLine="0" shrinkToFit="0" readingOrder="0"/>
    </dxf>
    <dxf>
      <font>
        <strike val="0"/>
        <outline val="0"/>
        <shadow val="0"/>
        <u val="none"/>
        <vertAlign val="baseline"/>
        <sz val="10"/>
        <name val="Calibri"/>
        <family val="2"/>
        <scheme val="minor"/>
      </font>
      <alignment horizontal="center" vertical="center" textRotation="0" wrapText="1" indent="0" justifyLastLine="0" shrinkToFit="0" readingOrder="0"/>
    </dxf>
    <dxf>
      <font>
        <strike val="0"/>
        <outline val="0"/>
        <shadow val="0"/>
        <u val="none"/>
        <vertAlign val="baseline"/>
        <sz val="10"/>
        <name val="Calibri"/>
        <family val="2"/>
        <scheme val="minor"/>
      </font>
      <alignment horizontal="center" vertical="center" textRotation="0" wrapText="1" indent="0" justifyLastLine="0" shrinkToFit="0" readingOrder="0"/>
    </dxf>
    <dxf>
      <font>
        <strike val="0"/>
        <outline val="0"/>
        <shadow val="0"/>
        <u val="none"/>
        <vertAlign val="baseline"/>
        <sz val="10"/>
        <name val="Calibri"/>
        <family val="2"/>
        <scheme val="minor"/>
      </font>
      <alignment horizontal="center" vertical="center" textRotation="0" wrapText="1" indent="0" justifyLastLine="0" shrinkToFit="0" readingOrder="0"/>
    </dxf>
    <dxf>
      <font>
        <strike val="0"/>
        <outline val="0"/>
        <shadow val="0"/>
        <u val="none"/>
        <vertAlign val="baseline"/>
        <sz val="10"/>
        <name val="Calibri"/>
        <family val="2"/>
        <scheme val="minor"/>
      </font>
      <alignment horizontal="center" vertical="center" textRotation="0" wrapText="1" indent="0" justifyLastLine="0" shrinkToFit="0" readingOrder="0"/>
    </dxf>
    <dxf>
      <font>
        <strike val="0"/>
        <outline val="0"/>
        <shadow val="0"/>
        <u val="none"/>
        <vertAlign val="baseline"/>
        <sz val="10"/>
        <name val="Calibri"/>
        <family val="2"/>
        <scheme val="minor"/>
      </font>
      <alignment horizontal="center" vertical="center" textRotation="0" wrapText="1" indent="0" justifyLastLine="0" shrinkToFit="0" readingOrder="0"/>
    </dxf>
    <dxf>
      <font>
        <b val="0"/>
        <i val="0"/>
        <strike val="0"/>
        <condense val="0"/>
        <extend val="0"/>
        <outline val="0"/>
        <shadow val="0"/>
        <u val="none"/>
        <vertAlign val="baseline"/>
        <sz val="10"/>
        <color rgb="FF000000"/>
        <name val="Calibri"/>
        <family val="2"/>
        <scheme val="minor"/>
      </font>
      <numFmt numFmtId="0" formatCode="General"/>
      <alignment horizontal="general" vertical="center" textRotation="0" wrapText="1" indent="0" justifyLastLine="0" shrinkToFit="0" readingOrder="0"/>
    </dxf>
    <dxf>
      <font>
        <b val="0"/>
        <i val="0"/>
        <strike val="0"/>
        <condense val="0"/>
        <extend val="0"/>
        <outline val="0"/>
        <shadow val="0"/>
        <u val="none"/>
        <vertAlign val="baseline"/>
        <sz val="10"/>
        <color theme="1"/>
        <name val="Calibri"/>
        <family val="2"/>
        <scheme val="minor"/>
      </font>
      <alignment horizontal="general" vertical="center" textRotation="0" wrapText="1" indent="0" justifyLastLine="0" shrinkToFit="0" readingOrder="0"/>
    </dxf>
    <dxf>
      <font>
        <b val="0"/>
        <i val="0"/>
        <strike val="0"/>
        <condense val="0"/>
        <extend val="0"/>
        <outline val="0"/>
        <shadow val="0"/>
        <u val="none"/>
        <vertAlign val="baseline"/>
        <sz val="10"/>
        <color theme="1"/>
        <name val="Calibri"/>
        <family val="2"/>
        <scheme val="minor"/>
      </font>
      <alignment horizontal="general" vertical="center" textRotation="0" wrapText="1" indent="0" justifyLastLine="0" shrinkToFit="0" readingOrder="0"/>
    </dxf>
    <dxf>
      <font>
        <b val="0"/>
        <i val="0"/>
        <strike val="0"/>
        <condense val="0"/>
        <extend val="0"/>
        <outline val="0"/>
        <shadow val="0"/>
        <u val="none"/>
        <vertAlign val="baseline"/>
        <sz val="10"/>
        <color theme="1"/>
        <name val="Calibri"/>
        <family val="2"/>
        <scheme val="minor"/>
      </font>
      <alignment horizontal="general" vertical="center" textRotation="0" wrapText="1" indent="0" justifyLastLine="0" shrinkToFit="0" readingOrder="0"/>
    </dxf>
    <dxf>
      <font>
        <b val="0"/>
        <i val="0"/>
        <strike val="0"/>
        <condense val="0"/>
        <extend val="0"/>
        <outline val="0"/>
        <shadow val="0"/>
        <u val="none"/>
        <vertAlign val="baseline"/>
        <sz val="10"/>
        <color theme="1"/>
        <name val="Calibri"/>
        <family val="2"/>
        <scheme val="minor"/>
      </font>
      <alignment horizontal="general" vertical="center" textRotation="0" wrapText="1" indent="0" justifyLastLine="0" shrinkToFit="0" readingOrder="0"/>
    </dxf>
    <dxf>
      <font>
        <strike val="0"/>
        <outline val="0"/>
        <shadow val="0"/>
        <u val="none"/>
        <vertAlign val="baseline"/>
        <sz val="10"/>
        <name val="Calibri"/>
        <family val="2"/>
        <scheme val="minor"/>
      </font>
      <alignment horizontal="general" vertical="center" textRotation="0" wrapText="1" indent="0" justifyLastLine="0" shrinkToFit="0" readingOrder="0"/>
    </dxf>
    <dxf>
      <font>
        <strike val="0"/>
        <outline val="0"/>
        <shadow val="0"/>
        <u val="none"/>
        <vertAlign val="baseline"/>
        <sz val="10"/>
        <color rgb="FF0070C0"/>
        <name val="Calibri"/>
        <family val="2"/>
        <scheme val="minor"/>
      </font>
      <numFmt numFmtId="0" formatCode="General"/>
      <alignment horizontal="general" vertical="center" textRotation="0" wrapText="1" indent="0" justifyLastLine="0" shrinkToFit="0" readingOrder="0"/>
    </dxf>
    <dxf>
      <font>
        <strike val="0"/>
        <outline val="0"/>
        <shadow val="0"/>
        <u val="none"/>
        <vertAlign val="baseline"/>
        <sz val="10"/>
        <name val="Calibri"/>
        <family val="2"/>
        <scheme val="minor"/>
      </font>
      <alignment horizontal="general" vertical="center" textRotation="0" wrapText="1" indent="0" justifyLastLine="0" shrinkToFit="0" readingOrder="0"/>
    </dxf>
    <dxf>
      <font>
        <strike val="0"/>
        <outline val="0"/>
        <shadow val="0"/>
        <u val="none"/>
        <vertAlign val="baseline"/>
        <sz val="10"/>
        <name val="Calibri"/>
        <family val="2"/>
        <scheme val="none"/>
      </font>
      <alignment horizontal="general" vertical="center" textRotation="0" wrapText="1" indent="0" justifyLastLine="0" shrinkToFit="0" readingOrder="0"/>
    </dxf>
    <dxf>
      <font>
        <strike val="0"/>
        <outline val="0"/>
        <shadow val="0"/>
        <u val="none"/>
        <vertAlign val="baseline"/>
        <sz val="10"/>
        <name val="Calibri"/>
        <family val="2"/>
        <scheme val="minor"/>
      </font>
      <alignment horizontal="center" vertical="top" textRotation="0" wrapText="1" indent="0" justifyLastLine="0" shrinkToFit="0" readingOrder="0"/>
    </dxf>
    <dxf>
      <font>
        <strike val="0"/>
        <outline val="0"/>
        <shadow val="0"/>
        <u val="none"/>
        <vertAlign val="baseline"/>
        <sz val="10"/>
        <name val="Calibri"/>
        <family val="2"/>
        <scheme val="none"/>
      </font>
      <alignment horizontal="general" vertical="center" textRotation="0" wrapText="1" indent="0" justifyLastLine="0" shrinkToFit="0" readingOrder="0"/>
    </dxf>
    <dxf>
      <font>
        <strike val="0"/>
        <outline val="0"/>
        <shadow val="0"/>
        <u val="none"/>
        <vertAlign val="baseline"/>
        <sz val="10"/>
        <name val="Calibri"/>
        <family val="2"/>
        <scheme val="none"/>
      </font>
      <alignment horizontal="general" vertical="center" textRotation="0" wrapText="1" indent="0" justifyLastLine="0" shrinkToFit="0" readingOrder="0"/>
    </dxf>
    <dxf>
      <font>
        <strike val="0"/>
        <outline val="0"/>
        <shadow val="0"/>
        <u val="none"/>
        <vertAlign val="baseline"/>
        <sz val="10"/>
        <name val="Calibri"/>
        <family val="2"/>
        <scheme val="none"/>
      </font>
      <alignment horizontal="general" vertical="center" textRotation="0" wrapText="1" indent="0" justifyLastLine="0" shrinkToFit="0" readingOrder="0"/>
    </dxf>
    <dxf>
      <font>
        <strike val="0"/>
        <outline val="0"/>
        <shadow val="0"/>
        <u val="none"/>
        <vertAlign val="baseline"/>
        <sz val="10"/>
        <name val="Calibri"/>
        <family val="2"/>
        <scheme val="none"/>
      </font>
      <alignment horizontal="general" vertical="center" textRotation="0" wrapText="1" indent="0" justifyLastLine="0" shrinkToFit="0" readingOrder="0"/>
    </dxf>
    <dxf>
      <font>
        <strike val="0"/>
        <outline val="0"/>
        <shadow val="0"/>
        <u val="none"/>
        <vertAlign val="baseline"/>
        <sz val="10"/>
        <name val="Calibri"/>
        <family val="2"/>
        <scheme val="none"/>
      </font>
      <alignment horizontal="general" vertical="center" textRotation="0" wrapText="1" indent="0" justifyLastLine="0" shrinkToFit="0" readingOrder="0"/>
    </dxf>
    <dxf>
      <font>
        <strike val="0"/>
        <outline val="0"/>
        <shadow val="0"/>
        <u val="none"/>
        <vertAlign val="baseline"/>
        <sz val="10"/>
        <name val="Calibri"/>
        <family val="2"/>
        <scheme val="none"/>
      </font>
      <alignment horizontal="general" vertical="center" textRotation="0" wrapText="1" indent="0" justifyLastLine="0" shrinkToFit="0" readingOrder="0"/>
    </dxf>
    <dxf>
      <font>
        <strike val="0"/>
        <outline val="0"/>
        <shadow val="0"/>
        <u val="none"/>
        <vertAlign val="baseline"/>
        <sz val="10"/>
        <name val="Calibri"/>
        <family val="2"/>
        <scheme val="none"/>
      </font>
      <alignment horizontal="general" vertical="center" textRotation="0" wrapText="1" indent="0" justifyLastLine="0" shrinkToFit="0" readingOrder="0"/>
    </dxf>
    <dxf>
      <font>
        <strike val="0"/>
        <outline val="0"/>
        <shadow val="0"/>
        <u val="none"/>
        <vertAlign val="baseline"/>
        <sz val="10"/>
        <name val="Calibri"/>
        <family val="2"/>
        <scheme val="none"/>
      </font>
      <alignment horizontal="general" vertical="center" textRotation="0" wrapText="1" indent="0" justifyLastLine="0" shrinkToFit="0" readingOrder="0"/>
    </dxf>
    <dxf>
      <font>
        <strike val="0"/>
        <outline val="0"/>
        <shadow val="0"/>
        <u val="none"/>
        <vertAlign val="baseline"/>
        <sz val="10"/>
        <name val="Calibri"/>
        <family val="2"/>
        <scheme val="none"/>
      </font>
      <alignment horizontal="general" vertical="center" textRotation="0" wrapText="1" indent="0" justifyLastLine="0" shrinkToFit="0" readingOrder="0"/>
    </dxf>
    <dxf>
      <font>
        <strike val="0"/>
        <outline val="0"/>
        <shadow val="0"/>
        <u val="none"/>
        <vertAlign val="baseline"/>
        <sz val="10"/>
        <name val="Calibri"/>
        <family val="2"/>
        <scheme val="none"/>
      </font>
      <alignment horizontal="center" vertical="center" textRotation="0" wrapText="1" indent="0" justifyLastLine="0" shrinkToFit="0" readingOrder="0"/>
    </dxf>
    <dxf>
      <font>
        <strike val="0"/>
        <outline val="0"/>
        <shadow val="0"/>
        <u val="none"/>
        <vertAlign val="baseline"/>
        <sz val="10"/>
        <name val="Calibri"/>
        <family val="2"/>
        <scheme val="none"/>
      </font>
      <alignment horizontal="center" vertical="center" textRotation="0" wrapText="1" indent="0" justifyLastLine="0" shrinkToFit="0" readingOrder="0"/>
    </dxf>
    <dxf>
      <font>
        <strike val="0"/>
        <outline val="0"/>
        <shadow val="0"/>
        <u val="none"/>
        <vertAlign val="baseline"/>
        <sz val="10"/>
        <name val="Calibri"/>
        <family val="2"/>
        <scheme val="minor"/>
      </font>
      <alignment horizontal="center" vertical="center" textRotation="0" wrapText="1" indent="0" justifyLastLine="0" shrinkToFit="0" readingOrder="0"/>
    </dxf>
    <dxf>
      <font>
        <strike val="0"/>
        <outline val="0"/>
        <shadow val="0"/>
        <u val="none"/>
        <vertAlign val="baseline"/>
        <sz val="10"/>
        <name val="Calibri"/>
        <family val="2"/>
        <scheme val="minor"/>
      </font>
      <alignment horizontal="center" vertical="center" textRotation="0" wrapText="1" indent="0" justifyLastLine="0" shrinkToFit="0" readingOrder="0"/>
    </dxf>
    <dxf>
      <font>
        <strike val="0"/>
        <outline val="0"/>
        <shadow val="0"/>
        <u val="none"/>
        <vertAlign val="baseline"/>
        <sz val="10"/>
        <name val="Calibri"/>
        <family val="2"/>
        <scheme val="minor"/>
      </font>
      <alignment horizontal="center" vertical="center" textRotation="0" wrapText="1" indent="0" justifyLastLine="0" shrinkToFit="0" readingOrder="0"/>
    </dxf>
    <dxf>
      <font>
        <strike val="0"/>
        <outline val="0"/>
        <shadow val="0"/>
        <u val="none"/>
        <vertAlign val="baseline"/>
        <sz val="10"/>
        <name val="Calibri"/>
        <family val="2"/>
        <scheme val="minor"/>
      </font>
      <alignment horizontal="center" vertical="center" textRotation="0" wrapText="1" indent="0" justifyLastLine="0" shrinkToFit="0" readingOrder="0"/>
    </dxf>
    <dxf>
      <font>
        <strike val="0"/>
        <outline val="0"/>
        <shadow val="0"/>
        <u val="none"/>
        <vertAlign val="baseline"/>
        <sz val="10"/>
        <name val="Calibri"/>
        <family val="2"/>
        <scheme val="minor"/>
      </font>
      <alignment horizontal="center" vertical="center" textRotation="0" wrapText="1" indent="0" justifyLastLine="0" shrinkToFit="0" readingOrder="0"/>
    </dxf>
    <dxf>
      <font>
        <strike val="0"/>
        <outline val="0"/>
        <shadow val="0"/>
        <u val="none"/>
        <vertAlign val="baseline"/>
        <sz val="10"/>
        <name val="Calibri"/>
        <family val="2"/>
        <scheme val="minor"/>
      </font>
      <alignment horizontal="center" vertical="center" textRotation="0" wrapText="1" indent="0" justifyLastLine="0" shrinkToFit="0" readingOrder="0"/>
    </dxf>
    <dxf>
      <font>
        <strike val="0"/>
        <outline val="0"/>
        <shadow val="0"/>
        <u val="none"/>
        <vertAlign val="baseline"/>
        <sz val="10"/>
        <name val="Calibri"/>
        <family val="2"/>
        <scheme val="minor"/>
      </font>
      <alignment horizontal="center" vertical="center" textRotation="0" wrapText="1" indent="0" justifyLastLine="0" shrinkToFit="0" readingOrder="0"/>
    </dxf>
    <dxf>
      <font>
        <strike val="0"/>
        <outline val="0"/>
        <shadow val="0"/>
        <u val="none"/>
        <vertAlign val="baseline"/>
        <sz val="10"/>
        <name val="Calibri"/>
        <family val="2"/>
        <scheme val="minor"/>
      </font>
      <alignment horizontal="center" vertical="center" textRotation="0" wrapText="1" indent="0" justifyLastLine="0" shrinkToFit="0" readingOrder="0"/>
    </dxf>
    <dxf>
      <font>
        <strike val="0"/>
        <outline val="0"/>
        <shadow val="0"/>
        <u val="none"/>
        <vertAlign val="baseline"/>
        <sz val="10"/>
        <name val="Calibri"/>
        <family val="2"/>
        <scheme val="minor"/>
      </font>
      <alignment horizontal="center" vertical="center" textRotation="0" wrapText="1" indent="0" justifyLastLine="0" shrinkToFit="0" readingOrder="0"/>
    </dxf>
    <dxf>
      <font>
        <strike val="0"/>
        <outline val="0"/>
        <shadow val="0"/>
        <u val="none"/>
        <vertAlign val="baseline"/>
        <sz val="10"/>
        <name val="Calibri"/>
        <family val="2"/>
        <scheme val="minor"/>
      </font>
      <alignment horizontal="center" vertical="center" textRotation="0" wrapText="1" indent="0" justifyLastLine="0" shrinkToFit="0" readingOrder="0"/>
    </dxf>
    <dxf>
      <font>
        <strike val="0"/>
        <outline val="0"/>
        <shadow val="0"/>
        <u val="none"/>
        <vertAlign val="baseline"/>
        <sz val="10"/>
        <name val="Calibri"/>
        <family val="2"/>
        <scheme val="minor"/>
      </font>
      <alignment horizontal="center" vertical="center" textRotation="0" wrapText="1" indent="0" justifyLastLine="0" shrinkToFit="0" readingOrder="0"/>
    </dxf>
    <dxf>
      <font>
        <strike val="0"/>
        <outline val="0"/>
        <shadow val="0"/>
        <u val="none"/>
        <vertAlign val="baseline"/>
        <sz val="10"/>
        <name val="Calibri"/>
        <family val="2"/>
        <scheme val="minor"/>
      </font>
      <alignment horizontal="center" vertical="center" textRotation="0" wrapText="1" indent="0" justifyLastLine="0" shrinkToFit="0" readingOrder="0"/>
    </dxf>
    <dxf>
      <font>
        <strike val="0"/>
        <outline val="0"/>
        <shadow val="0"/>
        <u val="none"/>
        <vertAlign val="baseline"/>
        <sz val="10"/>
        <name val="Calibri"/>
        <family val="2"/>
        <scheme val="minor"/>
      </font>
      <alignment horizontal="center" vertical="center" textRotation="0" wrapText="1" indent="0" justifyLastLine="0" shrinkToFit="0" readingOrder="0"/>
    </dxf>
    <dxf>
      <font>
        <strike val="0"/>
        <outline val="0"/>
        <shadow val="0"/>
        <u val="none"/>
        <vertAlign val="baseline"/>
        <sz val="10"/>
        <name val="Calibri"/>
        <family val="2"/>
        <scheme val="minor"/>
      </font>
      <alignment horizontal="center" vertical="center" textRotation="0" wrapText="1" indent="0" justifyLastLine="0" shrinkToFit="0" readingOrder="0"/>
    </dxf>
    <dxf>
      <font>
        <strike val="0"/>
        <outline val="0"/>
        <shadow val="0"/>
        <u val="none"/>
        <vertAlign val="baseline"/>
        <sz val="10"/>
        <name val="Calibri"/>
        <family val="2"/>
        <scheme val="minor"/>
      </font>
      <alignment horizontal="center" vertical="center" textRotation="0" wrapText="1" indent="0" justifyLastLine="0" shrinkToFit="0" readingOrder="0"/>
    </dxf>
    <dxf>
      <font>
        <strike val="0"/>
        <outline val="0"/>
        <shadow val="0"/>
        <u val="none"/>
        <vertAlign val="baseline"/>
        <sz val="10"/>
        <name val="Calibri"/>
        <family val="2"/>
        <scheme val="minor"/>
      </font>
      <alignment horizontal="center" vertical="center" textRotation="0" wrapText="1" indent="0" justifyLastLine="0" shrinkToFit="0" readingOrder="0"/>
    </dxf>
    <dxf>
      <font>
        <strike val="0"/>
        <outline val="0"/>
        <shadow val="0"/>
        <u val="none"/>
        <vertAlign val="baseline"/>
        <sz val="10"/>
        <name val="Calibri"/>
        <family val="2"/>
        <scheme val="minor"/>
      </font>
      <alignment horizontal="center" vertical="center" textRotation="0" wrapText="1" indent="0" justifyLastLine="0" shrinkToFit="0" readingOrder="0"/>
    </dxf>
    <dxf>
      <font>
        <strike val="0"/>
        <outline val="0"/>
        <shadow val="0"/>
        <u val="none"/>
        <vertAlign val="baseline"/>
        <sz val="10"/>
        <name val="Calibri"/>
        <family val="2"/>
        <scheme val="minor"/>
      </font>
      <alignment horizontal="center" vertical="center" textRotation="0" wrapText="1" indent="0" justifyLastLine="0" shrinkToFit="0" readingOrder="0"/>
    </dxf>
    <dxf>
      <font>
        <strike val="0"/>
        <outline val="0"/>
        <shadow val="0"/>
        <u val="none"/>
        <vertAlign val="baseline"/>
        <sz val="10"/>
        <name val="Calibri"/>
        <family val="2"/>
        <scheme val="minor"/>
      </font>
      <alignment horizontal="center" vertical="center" textRotation="0" wrapText="1" indent="0" justifyLastLine="0" shrinkToFit="0" readingOrder="0"/>
    </dxf>
    <dxf>
      <font>
        <strike val="0"/>
        <outline val="0"/>
        <shadow val="0"/>
        <u val="none"/>
        <vertAlign val="baseline"/>
        <sz val="10"/>
        <color rgb="FF0070C0"/>
        <name val="Calibri"/>
        <family val="2"/>
        <scheme val="minor"/>
      </font>
      <alignment horizontal="center" vertical="center" textRotation="0" wrapText="1" indent="0" justifyLastLine="0" shrinkToFit="0" readingOrder="0"/>
    </dxf>
    <dxf>
      <font>
        <strike val="0"/>
        <outline val="0"/>
        <shadow val="0"/>
        <u val="none"/>
        <vertAlign val="baseline"/>
        <sz val="10"/>
        <color rgb="FF0070C0"/>
        <name val="Calibri"/>
        <family val="2"/>
        <scheme val="minor"/>
      </font>
      <alignment horizontal="center" vertical="center" textRotation="0" wrapText="1" indent="0" justifyLastLine="0" shrinkToFit="0" readingOrder="0"/>
    </dxf>
    <dxf>
      <font>
        <strike val="0"/>
        <outline val="0"/>
        <shadow val="0"/>
        <u val="none"/>
        <vertAlign val="baseline"/>
        <sz val="10"/>
        <color rgb="FF0070C0"/>
        <name val="Calibri"/>
        <family val="2"/>
        <scheme val="minor"/>
      </font>
      <alignment horizontal="center" vertical="center" textRotation="0" wrapText="1" indent="0" justifyLastLine="0" shrinkToFit="0" readingOrder="0"/>
    </dxf>
    <dxf>
      <font>
        <strike val="0"/>
        <outline val="0"/>
        <shadow val="0"/>
        <u val="none"/>
        <vertAlign val="baseline"/>
        <sz val="10"/>
        <color rgb="FF0070C0"/>
        <name val="Calibri"/>
        <family val="2"/>
        <scheme val="minor"/>
      </font>
      <numFmt numFmtId="0" formatCode="General"/>
      <alignment horizontal="general" vertical="center" textRotation="0" wrapText="1" indent="0" justifyLastLine="0" shrinkToFit="0" readingOrder="0"/>
    </dxf>
    <dxf>
      <font>
        <strike val="0"/>
        <outline val="0"/>
        <shadow val="0"/>
        <u val="none"/>
        <vertAlign val="baseline"/>
        <sz val="10"/>
        <name val="Calibri"/>
        <family val="2"/>
        <scheme val="minor"/>
      </font>
      <alignment horizontal="general" vertical="center" textRotation="0" wrapText="1" indent="0" justifyLastLine="0" shrinkToFit="0" readingOrder="0"/>
    </dxf>
    <dxf>
      <font>
        <strike val="0"/>
        <outline val="0"/>
        <shadow val="0"/>
        <u val="none"/>
        <vertAlign val="baseline"/>
        <sz val="10"/>
        <name val="Calibri"/>
        <family val="2"/>
        <scheme val="minor"/>
      </font>
      <alignment horizontal="general" vertical="center" textRotation="0" wrapText="1" indent="0" justifyLastLine="0" shrinkToFit="0" readingOrder="0"/>
    </dxf>
    <dxf>
      <font>
        <strike val="0"/>
        <outline val="0"/>
        <shadow val="0"/>
        <u val="none"/>
        <vertAlign val="baseline"/>
        <sz val="10"/>
        <name val="Calibri"/>
        <family val="2"/>
        <scheme val="minor"/>
      </font>
      <alignment horizontal="general" vertical="center" textRotation="0" wrapText="1" indent="0" justifyLastLine="0" shrinkToFit="0" readingOrder="0"/>
    </dxf>
    <dxf>
      <font>
        <strike val="0"/>
        <outline val="0"/>
        <shadow val="0"/>
        <u val="none"/>
        <vertAlign val="baseline"/>
        <sz val="10"/>
        <name val="Calibri"/>
        <family val="2"/>
        <scheme val="none"/>
      </font>
      <alignment horizontal="general" vertical="center" textRotation="0" wrapText="1" indent="0" justifyLastLine="0" shrinkToFit="0" readingOrder="0"/>
    </dxf>
    <dxf>
      <font>
        <strike val="0"/>
        <outline val="0"/>
        <shadow val="0"/>
        <u val="none"/>
        <vertAlign val="baseline"/>
        <sz val="10"/>
        <name val="Calibri"/>
        <family val="2"/>
        <scheme val="minor"/>
      </font>
      <alignment horizontal="center" vertical="top" textRotation="0" wrapText="1" indent="0" justifyLastLine="0" shrinkToFit="0" readingOrder="0"/>
    </dxf>
    <dxf>
      <alignment horizontal="general" vertical="center" textRotation="0" wrapText="1" indent="0" justifyLastLine="0" shrinkToFit="0" readingOrder="0"/>
    </dxf>
    <dxf>
      <alignment horizontal="general" vertical="center" textRotation="0" wrapText="1" indent="0" justifyLastLine="0" shrinkToFit="0" readingOrder="0"/>
    </dxf>
    <dxf>
      <alignment horizontal="general" vertical="center" textRotation="0" wrapText="1" indent="0" justifyLastLine="0" shrinkToFit="0" readingOrder="0"/>
    </dxf>
    <dxf>
      <alignment horizontal="general" vertical="center" textRotation="0" wrapText="1" indent="0" justifyLastLine="0" shrinkToFit="0" readingOrder="0"/>
    </dxf>
    <dxf>
      <alignment horizontal="general" vertical="center" textRotation="0" wrapText="1" indent="0" justifyLastLine="0" shrinkToFit="0" readingOrder="0"/>
    </dxf>
    <dxf>
      <alignment horizontal="general" vertical="center" textRotation="0" wrapText="1" indent="0" justifyLastLine="0" shrinkToFit="0" readingOrder="0"/>
    </dxf>
    <dxf>
      <alignment horizontal="general" vertical="center" textRotation="0" wrapText="1" indent="0" justifyLastLine="0" shrinkToFit="0" readingOrder="0"/>
    </dxf>
    <dxf>
      <alignment horizontal="general" vertical="center" textRotation="0" wrapText="1" indent="0" justifyLastLine="0" shrinkToFit="0" readingOrder="0"/>
    </dxf>
    <dxf>
      <alignment horizontal="general" vertical="center" textRotation="0" wrapText="1" indent="0" justifyLastLine="0" shrinkToFit="0" readingOrder="0"/>
    </dxf>
    <dxf>
      <alignment horizontal="general" vertical="center" textRotation="0" wrapText="1" indent="0" justifyLastLine="0" shrinkToFit="0" readingOrder="0"/>
    </dxf>
    <dxf>
      <alignment horizontal="general" vertical="center" textRotation="0" wrapText="1" indent="0" justifyLastLine="0" shrinkToFit="0" readingOrder="0"/>
    </dxf>
    <dxf>
      <alignment horizontal="general" vertical="center" textRotation="0" wrapText="1" indent="0" justifyLastLine="0" shrinkToFit="0" readingOrder="0"/>
    </dxf>
    <dxf>
      <alignment horizontal="general" vertical="top" textRotation="0" wrapText="1" indent="0" justifyLastLine="0" shrinkToFit="0" readingOrder="0"/>
    </dxf>
    <dxf>
      <font>
        <strike val="0"/>
        <outline val="0"/>
        <shadow val="0"/>
        <u val="none"/>
        <vertAlign val="baseline"/>
        <sz val="11"/>
        <color rgb="FF0070C0"/>
        <name val="Calibri"/>
        <family val="2"/>
        <scheme val="minor"/>
      </font>
      <numFmt numFmtId="0" formatCode="General"/>
    </dxf>
    <dxf>
      <alignment horizontal="center" vertical="bottom" textRotation="0" wrapText="0" indent="0" justifyLastLine="0" shrinkToFit="0" readingOrder="0"/>
    </dxf>
    <dxf>
      <alignment horizontal="center" textRotation="0" indent="0" justifyLastLine="0" shrinkToFit="0" readingOrder="0"/>
    </dxf>
    <dxf>
      <alignment horizontal="center" textRotation="0" indent="0" justifyLastLine="0" shrinkToFit="0" readingOrder="0"/>
    </dxf>
    <dxf>
      <alignment horizontal="center" textRotation="0" indent="0" justifyLastLine="0" shrinkToFit="0" readingOrder="0"/>
    </dxf>
    <dxf>
      <alignment horizontal="center" textRotation="0" indent="0" justifyLastLine="0" shrinkToFit="0" readingOrder="0"/>
    </dxf>
    <dxf>
      <alignment horizontal="center" textRotation="0" indent="0" justifyLastLine="0" shrinkToFit="0" readingOrder="0"/>
    </dxf>
    <dxf>
      <alignment horizontal="center" textRotation="0" indent="0" justifyLastLine="0" shrinkToFit="0" readingOrder="0"/>
    </dxf>
    <dxf>
      <alignment horizontal="center" textRotation="0" indent="0" justifyLastLine="0" shrinkToFit="0" readingOrder="0"/>
    </dxf>
    <dxf>
      <alignment horizontal="center" textRotation="0" indent="0" justifyLastLine="0" shrinkToFit="0" readingOrder="0"/>
    </dxf>
    <dxf>
      <alignment horizontal="center" textRotation="0" indent="0" justifyLastLine="0" shrinkToFit="0" readingOrder="0"/>
    </dxf>
    <dxf>
      <alignment horizontal="general" vertical="top" textRotation="0" wrapText="1" indent="0" justifyLastLine="0" shrinkToFit="0" readingOrder="0"/>
    </dxf>
    <dxf>
      <font>
        <strike val="0"/>
        <outline val="0"/>
        <shadow val="0"/>
        <u val="none"/>
        <vertAlign val="baseline"/>
        <sz val="10"/>
      </font>
      <numFmt numFmtId="3" formatCode="#,##0"/>
    </dxf>
    <dxf>
      <font>
        <strike val="0"/>
        <outline val="0"/>
        <shadow val="0"/>
        <u val="none"/>
        <vertAlign val="baseline"/>
        <sz val="10"/>
      </font>
    </dxf>
    <dxf>
      <font>
        <strike val="0"/>
        <outline val="0"/>
        <shadow val="0"/>
        <u val="none"/>
        <vertAlign val="baseline"/>
        <sz val="10"/>
      </font>
    </dxf>
    <dxf>
      <font>
        <strike val="0"/>
        <outline val="0"/>
        <shadow val="0"/>
        <u val="none"/>
        <vertAlign val="baseline"/>
        <sz val="10"/>
        <name val="Arial"/>
        <family val="2"/>
        <scheme val="none"/>
      </font>
      <numFmt numFmtId="3" formatCode="#,##0"/>
    </dxf>
    <dxf>
      <font>
        <strike val="0"/>
        <outline val="0"/>
        <shadow val="0"/>
        <u val="none"/>
        <vertAlign val="baseline"/>
        <sz val="10"/>
      </font>
    </dxf>
    <dxf>
      <font>
        <strike val="0"/>
        <outline val="0"/>
        <shadow val="0"/>
        <u val="none"/>
        <vertAlign val="baseline"/>
        <sz val="10"/>
      </font>
    </dxf>
    <dxf>
      <font>
        <strike val="0"/>
        <outline val="0"/>
        <shadow val="0"/>
        <u val="none"/>
        <vertAlign val="baseline"/>
        <sz val="10"/>
      </font>
      <fill>
        <patternFill patternType="solid">
          <fgColor indexed="9"/>
          <bgColor indexed="22"/>
        </patternFill>
      </fill>
    </dxf>
  </dxfs>
  <tableStyles count="1" defaultTableStyle="TableStyleMedium2" defaultPivotStyle="PivotStyleLight16">
    <tableStyle name="Invisible" pivot="0" table="0" count="0" xr9:uid="{076E227D-A21D-4769-B4CF-F285771225DE}"/>
  </tableStyles>
  <colors>
    <mruColors>
      <color rgb="FF9966FF"/>
      <color rgb="FFCC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pivotCacheDefinition" Target="pivotCache/pivotCacheDefinition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pivotCacheDefinition" Target="pivotCache/pivotCacheDefinition2.xml"/><Relationship Id="rId28"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pivotCacheDefinition" Target="pivotCache/pivotCacheDefinition1.xml"/><Relationship Id="rId27" Type="http://schemas.openxmlformats.org/officeDocument/2006/relationships/sharedStrings" Target="sharedStrings.xml"/></Relationships>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_rels/pivotCacheDefinition3.xml.rels><?xml version="1.0" encoding="UTF-8" standalone="yes"?>
<Relationships xmlns="http://schemas.openxmlformats.org/package/2006/relationships"><Relationship Id="rId1" Type="http://schemas.openxmlformats.org/officeDocument/2006/relationships/pivotCacheRecords" Target="pivotCacheRecords3.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Ivan Diago" refreshedDate="45748.694137384256" createdVersion="8" refreshedVersion="8" minRefreshableVersion="3" recordCount="49" xr:uid="{70AC8E28-27E7-44A8-88CC-6FA665D735B2}">
  <cacheSource type="worksheet">
    <worksheetSource ref="A4:J53" sheet="CARGOS"/>
  </cacheSource>
  <cacheFields count="9">
    <cacheField name="CARGO" numFmtId="0">
      <sharedItems count="36">
        <s v="DECANO/A"/>
        <s v="GERENTE"/>
        <s v="VICEDECANO/A CON COMPETENCIAS EN ESTUDIOS"/>
        <s v="VICEDECANO/A CON COMPETENCIAS EN ESTUDIANTES"/>
        <s v="VICEDECANO/A CON COMPETENCIAS EN PRÁCTICAS CLÍNICAS"/>
        <s v="VICEDECANO/A CON COMPETENCIAS EN RELACIONES INSTITUCIONALES E INTERNACIONALES"/>
        <s v="VICEDECANO/A CON COMPETENCIAS EN CALIDAD E INNOVACIÓN"/>
        <s v="VICEDECANO/A CON COMPETENCIAS EN INVESTIGACIÓN Y DOCTORADO"/>
        <s v="SECRETARIO/A ACADÉMICO/A"/>
        <s v="SECCIÓN SECRETARÍA DE ALUMNOS"/>
        <s v="COORDINADOR DE GRADO"/>
        <s v="COORDINADOR DE MÁSTER"/>
        <s v="COORDINADOR DE DOCTORADO"/>
        <s v="DIRECCIÓN DE DEPARTAMENTO"/>
        <s v="COMISIONES DE CALIDAD DE TÍTULO"/>
        <s v="COMISIÓN DE COORDINACIÓN DE GRADO"/>
        <s v="COMISIÓN DE COORDINACIÓN DE MÁSTER"/>
        <s v="COMISIÓN DE COORDINACIÓN DE DOCTORADO"/>
        <s v="OFICINA DE MOVILIDAD"/>
        <s v="SECRETARIO DE DEPARTAMENTO"/>
        <s v="DECANA"/>
        <s v="VICEDECANO CON COMPETENCIAS EN ESTUDIOS"/>
        <s v="VICEDECANO CON COMPETENCIAS EN ESTUDIANTES"/>
        <s v="VICEDECANO CON COMPETENCIAS EN PRÁCTICAS TUTELADAS"/>
        <s v="VICEDECANO CON COMPETENCIAS EN RELACIONES INSTITUCIONALES E INTERNACIONALES"/>
        <s v="VICEDECANO CON COMPETENCIAS EN CALIDAD E INNOVACIÓN"/>
        <s v="VICEDECANO CON COMPETENCIAS EN INVESTIGACIÓN Y DOCTORADO"/>
        <s v="SECRETARIA ACADÉMICA"/>
        <s v="SECRETARÍA GENERAL UCM"/>
        <s v="CENTRO DE INTELIGENCIA INSTITUCIONAL"/>
        <s v="VICERRECTOR CON COMPETENCIAS EN ESTUDIANTES"/>
        <s v="OFICINA DE PRÁCTICAS Y EMPLEO UCM"/>
        <s v="VICERRECTOR CON COMPETENCIAS EN ESTUDIOS"/>
        <s v="VICERRECTOR CON COMPETENCIAS EN RR.II."/>
        <s v="VICERRECTOR CON COMPETENCIAS EN TRANSFERENCIA E INVESTIGACIÓN"/>
        <s v="OFICINA EUROPEA"/>
      </sharedItems>
    </cacheField>
    <cacheField name="SIGLAS" numFmtId="0">
      <sharedItems count="29">
        <s v="DEC"/>
        <s v="GER"/>
        <s v="VDE"/>
        <s v="VDT"/>
        <s v="VDP"/>
        <s v="VDR"/>
        <s v="VDC"/>
        <s v="VDI"/>
        <s v="SEC"/>
        <s v="SEA"/>
        <s v="COG"/>
        <s v="COM"/>
        <s v="COD"/>
        <s v="DDP"/>
        <s v="CCT"/>
        <s v="CCG"/>
        <s v="CCM"/>
        <s v="CCD"/>
        <s v="OER"/>
        <s v="SDP"/>
        <s v="VTI"/>
        <s v="SEU"/>
        <s v="CEI"/>
        <s v="VRE"/>
        <s v="OPE"/>
        <s v="VRS"/>
        <s v="VRI"/>
        <s v="VIT"/>
        <s v="OFE"/>
      </sharedItems>
    </cacheField>
    <cacheField name="TITULACION" numFmtId="0">
      <sharedItems containsNonDate="0" containsString="0" containsBlank="1"/>
    </cacheField>
    <cacheField name="DENOMINACION EN EL CENTRO" numFmtId="0">
      <sharedItems count="33">
        <s v="DECANA"/>
        <s v="GERENTE"/>
        <s v="VICEDECANO DE ESTUDIOS"/>
        <s v="VICEDECANA DE ESTUDIANTES"/>
        <s v="VICEDECANO DE PRÁCTICAS CLÍNICAS E INSTITUCIONES SANITARIAS"/>
        <s v="VICEDECANA DE RELACIONES INSTITUCIONALES E INTERNACIONALES"/>
        <s v="VICEDECANO DE CALIDAD E INNOVACIÓN"/>
        <s v="VICEDECANO DE INVESTIGACIÓN Y DOCTORADO"/>
        <s v="SECRETARIA ACADÉMICA"/>
        <s v="SECRETARIA DE ALUMNOS"/>
        <s v="COORDINADOR DE GRADO"/>
        <s v="COORDINADOR DE MÁSTER"/>
        <s v="COORDINADOR DE DOCTORADO"/>
        <s v="DIRECCIÓN DE DEPARTAMENTO"/>
        <s v="COMISIONES DE CALIDAD DE TÍTULO"/>
        <s v="COMISIÓN DE COORDINACIÓN DE GRADO"/>
        <s v="COMISIÓN DE COORDINACIÓN DE MÁSTER"/>
        <s v="COMISIÓN DE COORDINACIÓN DE DOCTORADO"/>
        <s v="OFICINA ERASMUS"/>
        <s v="SECRETARIO DE DEPARTAMENTO"/>
        <s v="VICEDECANA DE ESTUDIOS Y PROFESORADO"/>
        <s v="VICEDECANA DE ESTUDIANTES Y PRÁCTICAS EXTERNAS"/>
        <s v="VICEDECANA DE POLITICA CIENTÍFICA, DOCTORADO Y RELACIONES INTERNACIONALES"/>
        <s v="VICEDECANO DE INNOVACIÓN TECNOLÓGICA Y COMUNICACIÓN"/>
        <s v="VICEDECANO DE CALIDAD Y TRANSPARENCIA"/>
        <s v="SECRETARÍA GENERAL UCM"/>
        <s v="CENTRO DE INTELIGENCIA INSTITUCIONAL"/>
        <s v="VICERRECTORADO DE ESTUDIANTES"/>
        <s v="OFICINA DE PRÁCTICAS Y EMPLEO UCM"/>
        <s v="VICERRECTORADO DE ESTUDIOS"/>
        <s v="VICERRECTORADO DE RR.II. Y COOPERACIÓN"/>
        <s v="VICERRECTORADO DE INVESTIGACIÓN Y TRANSFERENCIA"/>
        <s v="OFICINA EUROPEA"/>
      </sharedItems>
    </cacheField>
    <cacheField name="PERSONA DESIGNADA" numFmtId="0">
      <sharedItems containsBlank="1"/>
    </cacheField>
    <cacheField name="CENTRO" numFmtId="0">
      <sharedItems count="3">
        <s v="ENFERMERIA"/>
        <s v="FARMACIA"/>
        <s v="UCM"/>
      </sharedItems>
    </cacheField>
    <cacheField name="FECHA ALTA" numFmtId="0">
      <sharedItems containsNonDate="0" containsString="0" containsBlank="1"/>
    </cacheField>
    <cacheField name="FECHA DE BAJA" numFmtId="0">
      <sharedItems containsNonDate="0" containsString="0" containsBlank="1"/>
    </cacheField>
    <cacheField name="MOTIVO" numFmtId="0">
      <sharedItems containsNonDate="0" containsString="0" containsBlank="1"/>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Ivan Diago" refreshedDate="45748.694137615741" createdVersion="8" refreshedVersion="8" minRefreshableVersion="3" recordCount="221" xr:uid="{B77438AF-0707-4A13-918B-95237C885A17}">
  <cacheSource type="worksheet">
    <worksheetSource name="TABLA_EVIDENCIAS"/>
  </cacheSource>
  <cacheFields count="17">
    <cacheField name="CÓDIGO DEL PROCEDIMIENTO DE ORIGEN" numFmtId="0">
      <sharedItems count="26">
        <s v="PE01"/>
        <s v="PE02"/>
        <s v="PC01"/>
        <s v="PC02_S01"/>
        <s v="PC02_S02"/>
        <s v="PC02_S03"/>
        <s v="PC02_S04"/>
        <s v="PC03_S01"/>
        <s v="PC03_S02"/>
        <s v="PC03_S03"/>
        <s v="PC04_S01"/>
        <s v="PC04_S02"/>
        <s v="PC04_S03"/>
        <s v="PC05"/>
        <s v="PS01"/>
        <s v="PS02"/>
        <s v="PC06"/>
        <s v="PS03"/>
        <s v="PC07"/>
        <s v="PC08  "/>
        <s v="PE03"/>
        <s v="PS04"/>
        <s v="PS05"/>
        <s v="PC09"/>
        <s v="POLÍTICA"/>
        <s v="CODIGO" u="1"/>
      </sharedItems>
    </cacheField>
    <cacheField name="IDENTIFICACIÓN DE LA EVIDENCIA" numFmtId="0">
      <sharedItems count="179">
        <s v="Originales de todos los documentos  del SIGC "/>
        <s v="Documento de política y objetivos de calidad (POC)"/>
        <s v="Acta de aprobación de la POC"/>
        <s v="Documentos de difusión de la POC"/>
        <s v="Acta de la última revisión de la POC"/>
        <s v="Actas de reunión de órganos de representación de grupos de interés"/>
        <s v="Encuestas relacionadas con política de calidad"/>
        <s v="Informes de seguimiento y mejora"/>
        <s v="Evidencias de participación de estudiantes"/>
        <s v="Actas de coordinación docente y formulación de objetivos"/>
        <s v="Página Web de Calidad del Centro"/>
        <s v="Encuestas de satisfacción"/>
        <s v="Encuestas de inserción laboral"/>
        <s v="Memorias de seguimiento anuales"/>
        <s v="Actas de las Comisiones de Calidad"/>
        <s v="Informes de la UCM sobre las memorias de seguimiento anuales"/>
        <s v="Autoinforme de seguimiento de renovación de la acreditación del título"/>
        <s v="Evidencias del proceso de diseño y aprobación de nuevos títulos"/>
        <s v="Informe de viabilidad aprobado por la Fundación madri+d o, en su defecto, documentación requerida que autorice la puesta en marcha de la titulación."/>
        <s v="Acuerdo del Consejo de Gobierno con la aprobación de la propuesta del nuevo Programa Formativo y modificación  del  Mapa  de Titulaciones UCM"/>
        <s v="Memoria de verificación de las titulaciones"/>
        <s v="Memoria de modificación de las titulaciones"/>
        <s v="Registros del proceso de verificación de títulos"/>
        <s v="Registros del proceso de modificación de títulos"/>
        <s v="Actas de coordinación docente (asignatura, curso, programa y centro)"/>
        <s v="Listados e informe histórico de resultados académicos e indicadores"/>
        <s v="Actas   de   las    Comisiones    de_x000a_Calidad (Académica de Titulación) y de Centro"/>
        <s v="Actas de la Junta de Facultad"/>
        <s v="Informes de la agencia autonómica de calidad sobre las memorias de seguimiento"/>
        <s v="Informe de seguimiento de renovación de la acreditación del título"/>
        <s v="Acta de la Junta de la Facultad que contiene el informe de supresión de las enseñanzas oficiales que afecten al centro"/>
        <s v="Acuerdo del Consejo de Gobierno donde se aprueba la suspensión del título"/>
        <s v="Memorias de Verificación y modificación de las titulaciones"/>
        <s v="Guías docentes"/>
        <s v="Reglamento de Funcionamiento de las Subcomisiones de Calidad de Grado, Máster y Doctorado"/>
        <s v="Instrucciones y calendario de acceso"/>
        <s v="Instrucciones y calendario de preinscripción"/>
        <s v="Instrucciones y calendario de matrícula"/>
        <s v="Actas o documentos relativos a la aprobación del perfil de ingreso"/>
        <s v="Instrumentos de comunicación (folletos explicativos, web)"/>
        <s v="Memoria de Calidad"/>
        <s v="Registros de admisión, matriculación, reconocimiento de formación y experiencia"/>
        <s v="Sistemas adecuados de información, apoyo y orientación al estudiantado, desde el proceso de admisión, hasta la finalización de sus estudios"/>
        <s v="Memorias anuales de la Facultad de_x000a_XXXXXXX"/>
        <s v="Encuestas de satisfacción de grado"/>
        <s v="Encuestas de satisfacción de máster"/>
        <s v="Encuestas de satisfacción de doctorado"/>
        <s v="Sistemas de información, apoyo y orientación al estudiantado"/>
        <s v="Documento que recoja los objetivos y actuaciones de orientación profesional"/>
        <s v="Material informativo relativo a la orientación profesional (Folletos, etc.)"/>
        <s v="Relación de canales de comunicación utilizados para la difusión de la información relativa a las actuaciones de orientación profesional"/>
        <s v="Informe de revisión y mejora de las_x000a_actuaciones de orientación profesional"/>
        <s v="Material informativo difundido sobre los resultados de las actuaciones de orientación_x000a_profesional"/>
        <s v="Calendario académico"/>
        <s v="Memorias verificadas de las titulaciones"/>
        <s v="Fichas docentes"/>
        <s v="Horarios y tutorías"/>
        <s v="Calendario de prácticas"/>
        <s v="Información sobre trabajos con tutela académica"/>
        <s v="Calendario de exámenes"/>
        <s v="Profesorado"/>
        <s v="Acta aprobación del calendario académico, número de plazas y grupos ofertados"/>
        <s v="Acta aprobación planificación docente"/>
        <s v="Guía docente de las asignaturas (publicadas en la página web)"/>
        <s v="Horarios de clase (publicados en la página web)"/>
        <s v="Calendario de exámenes (publicados en la página web)"/>
        <s v="Memorias de seguimiento de los distintos títulos (plan de mejoras de los títulos)"/>
        <s v="Acta aprobación plan de medidas de mejora de la planificación y del desarrollo de las_x000a_enseñanzas"/>
        <s v="Registro de los indicadores"/>
        <s v="Actas de la Comisión de Académica de Grado o Máster relativos a la verificación de criterios de evaluación"/>
        <s v="Actas de la Comisión de Calidad de Grado, Máster o Doctorado con informe de seguimiento"/>
        <s v="Registro de Calificaciones"/>
        <s v="Trabajo de Fin de Grado"/>
        <s v="Acta de calificación"/>
        <s v="Trabajo de Fin de Máster"/>
        <s v="Tesis Doctoral"/>
        <s v="Actas de Tribunal de TFG"/>
        <s v="Actas de Tribunal de TFM"/>
        <s v="Actas de Tribunal de TD"/>
        <s v="Rúbricas para la evaluación"/>
        <s v="Elaboración y publicación convocatoria del programa de movilidad"/>
        <s v="Acuerdos firmados por ambas partes"/>
        <s v="Documento informativo de los programas de movilidad"/>
        <s v="Procedimiento de gestión de los trámites de movilidad"/>
        <s v="Solicitud de participación en el programa"/>
        <s v="Acta de resolución (Transcript of Records)"/>
        <s v="Learning Agreement o Acuerdo académico"/>
        <s v="Registros de seguimiento de acciones de movilidad"/>
        <s v="Acta de resolución (Reconocimiento académico)"/>
        <s v="Propuesta de preacuerdo"/>
        <s v="Relación de centros con acuerdo"/>
        <s v="Convocatoria/documento informativo"/>
        <s v="Acta de resolución"/>
        <s v="Documento de renuncia"/>
        <s v="Acuerdo académico"/>
        <s v="Informe anual del responsable de movilidad"/>
        <s v="Acta de convalidación"/>
        <s v="Criterios tutor prácticas"/>
        <s v="Relación tutores para el curso"/>
        <s v="Listado empresas que participan en programa de prácticas"/>
        <s v="Actas/documentos "/>
        <s v="Incidencias"/>
        <s v="Informe tutor del Centro"/>
        <s v="Informe tutor de empresa"/>
        <s v="Informe del estudiante en prácticas"/>
        <s v="Acta Comisión de Calidad de la sesión en la que se analizan los resultados de las prácticas externas"/>
        <s v="Reglamento de prácticas"/>
        <s v="Registros de seguimiento y valoración de Prácticas"/>
        <s v="Plan de actuaciones del profesorado"/>
        <s v="Acta de las coordinaciones de las titulaciones"/>
        <s v="Acta del Consejo de Departamento en el que se establecen necesidades adicionales de profesorado"/>
        <s v="Acta de la Junta de Facultad"/>
        <s v="Acta de la Comisión Académica"/>
        <s v="Acta del Consejo de Gobierno en la que se aprueba la asignación de nuevo personal a un Departamento"/>
        <s v="Informes remitidos al Centro sobre la evaluación de la actividad docente del_x000a_profesorado"/>
        <s v="Procedimientos de contratación y asignación de profesorado"/>
        <s v="Registros de asignación de profesorado,_x000a_carga docente"/>
        <s v="Registros de acciones de formación"/>
        <s v="Registros de evaluación de personal docente"/>
        <s v="Actas de la Comisión Económica"/>
        <s v="Actas de la Junta de Facultad de Modificación RPT del centro"/>
        <s v="Informe de ejecución del presupuesto"/>
        <s v="Memoria económica de la Facultad"/>
        <s v="Catálogo de recursos materiales y servicios de apoyo del Centro"/>
        <s v="Material divulgativo y formativo, web,…"/>
        <s v="Encuestas y análisis de encuestas"/>
        <s v="Registro de contrataciones de PTGAS"/>
        <s v="Informes de indicadores"/>
        <s v="Quejas, reclamaciones y sugerencias"/>
        <s v="Actas de la Comisión de Seguimiento Docente"/>
        <s v="Actas de revisión por la dirección"/>
        <s v="Publicación de informes"/>
        <s v="Formulario cumplimentado "/>
        <s v="Expediente"/>
        <s v="Comunicado a la persona interesada"/>
        <s v="Informe seguimiento"/>
        <s v="Información relativa a las titulaciones (disponible en canales públicos: web)"/>
        <s v="Página web Facultad"/>
        <s v="Documentos de comunicación y difusión"/>
        <s v="Actas de reuniones con participación de grupos de interés"/>
        <s v="Registros de comunicaciones con grupos de interés"/>
        <s v="Encuestas de satisfacción con la titulación"/>
        <s v="Informes de inserción laboral"/>
        <s v="Memoria de actividades de Compluemprende"/>
        <s v="Encuestas de satisfacción de GIPE_x000a_tanto de estudiantes como de tutores de_x000a_empresa"/>
        <s v="Acta con propuestas de mejora"/>
        <s v="Actas de revisión del sistema"/>
        <s v="Documentación previa a las reuniones"/>
        <s v="Planes de mejora"/>
        <s v="Seguimiento de acciones"/>
        <s v="Listado de documentos en vigor del SGC (PS04-F02)"/>
        <s v="Listado de otros documentos aplicables al SGC (PS04-F04)"/>
        <s v="Ficha de indicadores PS04-F01"/>
        <s v="Listado de evidencias. PS04-F03"/>
        <s v="Símbolos utilizados en  la elaboración de los flujogramas. PS04-F05"/>
        <s v="Actas de las Comisiones de Calidad de Centro"/>
        <s v="Plan de Auditoría Interna (PS05-F01)"/>
        <s v="Programa de Auditoría Interna (PS05-F02)"/>
        <s v="Informe de Auditoría Interna (PS05-F03)"/>
        <s v="Plan de mejoras"/>
        <s v="Memoria de Investigación"/>
        <s v="Evaluación de los Grupos de_x000a_Investigación de la Facultad XXXXXXX"/>
        <s v="Web de los Grupos de Investigación"/>
        <s v="Revistas Científicas de la Facultad de_x000a_XXXXXXX de la UCM"/>
        <s v="Acciones Especiales UCM"/>
        <s v="Horizonte Europa"/>
        <s v="Programas de Doctorado"/>
        <s v="Informes de seguimiento de programas de doctorado"/>
        <s v="Registros de resultados de investigación"/>
        <s v="Listado de programas de financiación externa"/>
        <s v="Registros de patentes, contratos con empresas u organizaciones externas"/>
        <s v="Repositorio abierto de resultados científicos"/>
        <s v="Política de Calidad del Centro"/>
        <s v="Actas de reunión de órganos de representación de grupos de interés, encuestas o correspondencia relacionada con la política de calidad Informes e seguimiento y mejora."/>
        <s v="Actas de reuniones, evidencias de participación de los estudiantes"/>
        <s v="Memorias anuales de la Facultad de_x000a_Geografía e Historia" u="1"/>
        <s v="Acta Comisión de Calidad de la sesión en la que se analizan losresultados de lasprácticas externas" u="1"/>
        <s v="Evaluación de los Grupos de_x000a_Investigación de la FGH" u="1"/>
        <s v="Revistas Científicas de la Facultad de_x000a_Geografía e Historia de la UCM" u="1"/>
      </sharedItems>
    </cacheField>
    <cacheField name="SOPORTE DE ARCHIVO " numFmtId="0">
      <sharedItems containsBlank="1"/>
    </cacheField>
    <cacheField name="RESPONSABLE DE CUSTODIA " numFmtId="0">
      <sharedItems containsBlank="1" count="75">
        <s v="Vicedecanato con competencias en Calidad"/>
        <s v="Secretario/a de la Comisión de Calidad"/>
        <s v="Vicedecanato con competencias en Estudios"/>
        <s v="Secretaría General de la UCM"/>
        <s v="Centro de Inteligencia Institucional"/>
        <s v="Secretario/a de las Comisiones de Calidad de titulación y de Centro"/>
        <s v="Secretario/a Académico de la Facultad"/>
        <s v="Secretaría General de la Universidad"/>
        <s v="Vicedecanato con competencias en Estudios y Secretaría_x000a_Académica de Centro"/>
        <s v="Vicerrectorado de Estudiantes"/>
        <s v="Sección de Secretaría de_x000a_Alumnos"/>
        <s v="Vicedecanato con competencias en Estudiantes y Extensión Universitaria"/>
        <s v="Secretaría Académica de la Facultad"/>
        <s v="Coordinador del Grado"/>
        <s v="Coordinador del Máster"/>
        <s v="Coordinador del Doctorado"/>
        <s v="Vicedecanato con competencias en Estudiantes"/>
        <s v="Vicedecanato con competencias en Estudiantes u Oficina de Prácticas y Empleo UCM"/>
        <s v="Vicerrectorado con competencia en Estudios"/>
        <s v="Dirección de los departamentos; coordinación de las titulaciones"/>
        <s v="Oficina de prácticas; Dirección de los departamentos; coordinación de las titulaciones"/>
        <s v="Secretaría Académica de la Facultad; Vicedecano/a de Ordenación Académica"/>
        <s v="Vicedecanato con competencias en Ordenación Académica"/>
        <s v="Secretaría Académica del Centro"/>
        <s v="Comisiones de Calidad de_x000a_cada título"/>
        <s v="Comisión de coordinación_x000a_del grado"/>
        <s v="Comisión de coordinación_x000a_del máster"/>
        <s v="Comisión de coordinación_x000a_del doctorado"/>
        <s v="Coordinadores/as de_x000a_titulación"/>
        <s v="Vicerrectorado RRII_x000a_Coordinador/a/Oficina RRII del_x000a_Centro"/>
        <s v="Coordinador/a/ Oficina RRII_x000a_de Facultad /UCM (Programa_x000a_GEA)"/>
        <s v="Oficina de Movilidad"/>
        <s v="Vicerrectorado RRII"/>
        <s v="Oficina Erasmus"/>
        <s v="Secretaría Académica_x000a_Oficina Erasmus Movilidad"/>
        <s v="Vicdecano/a de Alumnos y Extensión Universitaria "/>
        <m/>
        <s v="Coordinador de la titulación. Oficina de Prácticas"/>
        <s v="Consejo de Gobierno"/>
        <s v="Coordinación de la titulación"/>
        <s v="Secretario/a del Departamento"/>
        <s v="Vicerrectorado responsable de_x000a_contratación de PDI"/>
        <s v="Secretario/a General de la UCM"/>
        <s v="Vicedecanato con competencias en Ordenación Académica y Planificación Docente"/>
        <s v="Sección de Personal del Centro"/>
        <s v="Vicedecanato con competencias en Innovación, Nuevas Tecnologías y Comunicación_x000a_Comunicación"/>
        <s v="Gerencia del Centro"/>
        <s v="Decanato"/>
        <s v="Secretario/a de las Comisiones"/>
        <s v="Vicedecanato con competencias en Innovación, Nuevas Tecnologías y Comunicación"/>
        <s v="Vicedecano/a  con competencias en calidad / Departamento/ Servicio"/>
        <s v="Vicedecano/a    con competencias en Calidad/ Departamento/ Servicio"/>
        <s v="Vicedecano/a  con competencias en Calidad/ Departamento/ Servicio"/>
        <s v="Vicedecano/a con competencias en Calidad/ Departamento/ Servicio"/>
        <s v="Secretaría Académica"/>
        <s v="Secretario/a Académico de la_x000a_Facultad"/>
        <s v="Vicerrectorado de Investigación y Transferencia"/>
        <s v="Vicedecanato con competencias en Investigación y Doctorado"/>
        <s v="Oficina Europea"/>
        <s v="Vicedecano/a de Calidad " u="1"/>
        <s v="Vicedecano/a de Estudios" u="1"/>
        <s v="Vicedecanato de Estudios" u="1"/>
        <s v="Vicedecano/a de Calidad" u="1"/>
        <s v="Vicedecano/a de Estudios y Secretaría_x000a_Académica de Centro" u="1"/>
        <s v="Vicerrector/a" u="1"/>
        <s v="Vicedecano/a de Estudiantes y Extensión Universitaria" u="1"/>
        <s v="Vicedecano/a de Estudiantes" u="1"/>
        <s v="Vicedecano/a de Estudiantes u Oficina de Prácticas y Empleo UCM" u="1"/>
        <s v="Vicedecano/a de Ordenación Académica" u="1"/>
        <s v="Vicedecano/a de Alumnos y Extensión Universitaria" u="1"/>
        <s v="Vicedecano/a de Calidad del Centro" u="1"/>
        <s v="Vicedecano/a de Ordenación Académica y Planificación Docente" u="1"/>
        <s v="Vicedecano/a de Innovación, Nuevas Tecnologías y_x000a_Comunicación" u="1"/>
        <s v="Vicedecano/a de Innovación, Nuevas Tecnologías y Comunicación" u="1"/>
        <s v="Vicedecano/a de Investigación y Doctorado" u="1"/>
      </sharedItems>
    </cacheField>
    <cacheField name="TIEMPO DE CONSERVACIÓN (AÑOS) " numFmtId="0">
      <sharedItems containsBlank="1" containsMixedTypes="1" containsNumber="1" containsInteger="1" minValue="1" maxValue="6"/>
    </cacheField>
    <cacheField name="TIPO" numFmtId="0">
      <sharedItems/>
    </cacheField>
    <cacheField name="RELEVANCIA" numFmtId="0">
      <sharedItems/>
    </cacheField>
    <cacheField name="UBICACIÓN" numFmtId="0">
      <sharedItems containsBlank="1"/>
    </cacheField>
    <cacheField name="UBICACIÓN PÚBLICA" numFmtId="0">
      <sharedItems containsNonDate="0" containsString="0" containsBlank="1"/>
    </cacheField>
    <cacheField name="PÁGINA WEB UCM" numFmtId="0">
      <sharedItems containsNonDate="0" containsString="0" containsBlank="1"/>
    </cacheField>
    <cacheField name="DIRECTRIZ" numFmtId="0">
      <sharedItems containsNonDate="0" containsString="0" containsBlank="1"/>
    </cacheField>
    <cacheField name="ASPECTOS ESPECÍFICOS EN LA FACLTAD" numFmtId="0">
      <sharedItems containsNonDate="0" containsString="0" containsBlank="1"/>
    </cacheField>
    <cacheField name="FECHA APROBACIÓN" numFmtId="0">
      <sharedItems containsNonDate="0" containsDate="1" containsString="0" containsBlank="1" minDate="2022-02-28T00:00:00" maxDate="2022-03-01T00:00:00"/>
    </cacheField>
    <cacheField name="EDICIÓN / CURSO" numFmtId="0">
      <sharedItems containsBlank="1"/>
    </cacheField>
    <cacheField name="RESPONSABLE APROBACIÓN" numFmtId="0">
      <sharedItems containsBlank="1"/>
    </cacheField>
    <cacheField name="APLICA (140)" numFmtId="0">
      <sharedItems containsBlank="1"/>
    </cacheField>
    <cacheField name="APLICA (244)" numFmtId="0">
      <sharedItems containsBlank="1"/>
    </cacheField>
  </cacheFields>
  <extLst>
    <ext xmlns:x14="http://schemas.microsoft.com/office/spreadsheetml/2009/9/main" uri="{725AE2AE-9491-48be-B2B4-4EB974FC3084}">
      <x14:pivotCacheDefinition/>
    </ext>
  </extLst>
</pivotCacheDefinition>
</file>

<file path=xl/pivotCache/pivotCacheDefinition3.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Ivan Diago" refreshedDate="45782.692051388891" createdVersion="8" refreshedVersion="8" minRefreshableVersion="3" recordCount="74" xr:uid="{C26509D7-117B-40DA-AD7F-FF57381F7150}">
  <cacheSource type="worksheet">
    <worksheetSource name="Tabla11141516"/>
  </cacheSource>
  <cacheFields count="19">
    <cacheField name="GRUPO DE INTERES" numFmtId="0">
      <sharedItems count="18">
        <s v="Administración competente"/>
        <s v="Asociaciones profesionales"/>
        <s v="Colegio profesional"/>
        <s v="Egresados"/>
        <s v="Empleadores"/>
        <s v="Estudiantes"/>
        <s v="Estudiantes graduados"/>
        <s v="Estudiantes matriculados"/>
        <s v="Estudiantes potenciales"/>
        <s v="PDI (Asociados)"/>
        <s v="personal de apoyo y servicios"/>
        <s v="Personal docente"/>
        <s v="profesorado"/>
        <s v="Sociedad en general"/>
        <s v="UCM"/>
        <s v="Asociaciones de pacientes"/>
        <s v="PDI (Asociados Clínicos)"/>
        <s v="PDI (Tiempo Completo)"/>
      </sharedItems>
    </cacheField>
    <cacheField name="TIPO" numFmtId="0">
      <sharedItems containsBlank="1" count="11">
        <m/>
        <s v="Empleadores"/>
        <s v="Sociedad en general"/>
        <s v="Asociacion  profesional"/>
        <s v="UCM"/>
        <s v="Personas egresadas"/>
        <s v="Estudiantado matriculado"/>
        <s v="Estudiantado potencial"/>
        <s v="Personal docente"/>
        <s v="Personal de apoyo"/>
        <s v="Otros" u="1"/>
      </sharedItems>
    </cacheField>
    <cacheField name="MOTIVACIÓN" numFmtId="0">
      <sharedItems containsBlank="1" count="38">
        <s v="Reguladores de la profesión a nivel autonómico"/>
        <s v="Experiencia sobre formación requerida por egresados"/>
        <s v="Representantes de la defensa de la profesión en sus diferntes facetas"/>
        <s v="Experiencia profesional desde nuestra titulación"/>
        <s v="Tener formación adecuada al Mercado Laboral"/>
        <s v="Información sobre la formación recibida de los egresados: plan de estudios..."/>
        <s v="Recibir formación adecuada al Mercado Laboral"/>
        <s v="Información actualizada sobre posgrado y formación continuada"/>
        <s v="Recibir formación adecuada: información actualizada funcionamiento titulación"/>
        <s v="Escoger carrera adecuada a su vocación y con salidas laborales. Contar con información adecuada para decidir carrera"/>
        <m/>
        <s v="Funcionamiento correcto instalaciones y servicios"/>
        <s v="Información actualizada funcionamiento del centro y servicios"/>
        <s v="Información actualizada funcionamiento titulación"/>
        <s v="Ofrecer formación adecuada"/>
        <s v="Funcionamiento correcto instalaciones y servicios: medios para docencia e investigación"/>
        <s v="Información general papel farmacéutico y su formación y otras titulaciones ofertadas"/>
        <s v="Empleadores principales de graduados en enfermería en Madrid"/>
        <s v="Empleadores de graduados en fisioterapia en Madrid"/>
        <s v="Nueva perspectiva de empleo por la incorporación de podólogos en el SERMAS"/>
        <s v="Voz del usuario"/>
        <s v="Institución científica y profesional cuyo objetivo es fomentar el desarrollo de la enfermería como disciplina científica, cultural y profesional"/>
        <s v="Experiencia sobre formación requerida por egresados de Enfermería"/>
        <s v="Experiencia sobre formación requerida por egresados de Fisioterapia"/>
        <s v="Experiencia sobre formación requerida por egresados de Podología"/>
        <s v="Experiencia sobre formación requerida por egresados de Ciencias de la salud"/>
        <s v="Sindicatos profesionales"/>
        <s v="Agencia que gestiona empleo en Paises Bajos (Enfermería)"/>
        <s v="Agencia que gestiona empleo en Noruega (Enfermería)"/>
        <s v="Grupo empresarial de hospitales privados (Enfermería)"/>
        <s v="Academia de preparación de oposiciones sanitarias y EIR (Enfermería)"/>
        <s v="Grupo editorial con una línea de preparación EIR (Enfermería)"/>
        <s v="Agencia de empleabilidad en el mercado alemán (Enfermería)"/>
        <s v="Agencia de empleabilidad en el mercado alemán (Fisioterapia)"/>
        <s v="Agencia que gestiona empleo ¿Francia? (Fisioterapia)"/>
        <s v="Agencia que gestiona empleo (Fisioterapia)"/>
        <s v="Agencia que gestiona empleo (Podología)"/>
        <s v="Parte interesada interna"/>
      </sharedItems>
    </cacheField>
    <cacheField name="CENTRO" numFmtId="0">
      <sharedItems containsSemiMixedTypes="0" containsString="0" containsNumber="1" containsInteger="1" minValue="140" maxValue="249" count="7">
        <n v="140"/>
        <n v="244"/>
        <n v="245" u="1"/>
        <n v="246" u="1"/>
        <n v="247" u="1"/>
        <n v="248" u="1"/>
        <n v="249" u="1"/>
      </sharedItems>
    </cacheField>
    <cacheField name="ENTIDAD" numFmtId="0">
      <sharedItems containsBlank="1" count="59">
        <s v="Consejería Sanidad"/>
        <s v="RANF"/>
        <s v="AEFI"/>
        <s v="SEFIG"/>
        <s v="SEFH"/>
        <s v="COFM"/>
        <s v="Red Egresados LinkedIn"/>
        <s v="COFM ? AEFI?"/>
        <s v="Gabinete comunicación Farmacia"/>
        <s v="Delegación alumnos ?"/>
        <s v="Representantes alumnos ?"/>
        <s v="VR Estudiantes UCM"/>
        <m/>
        <s v="Gerencia ?"/>
        <s v="Encuesta anual?"/>
        <s v="SERMAS-Hospital Clínico San Carlos"/>
        <s v="SERMAS-Hospital 12 de Octubre"/>
        <s v="SERMAS-Hospital Gregorio Marañón"/>
        <s v="SERMAS-Hospital Infanta Cristina"/>
        <s v="SERMAS-Hospital Infanta Leonor"/>
        <s v="SERMAS-Hospital Infanta Sofía"/>
        <s v="SERMAS-AP"/>
        <s v="SERMAS-Hospitales"/>
        <s v="Plataforma de Organizaciones de Pacientes"/>
        <s v="Foro Español de Pacientes"/>
        <s v="Asociación Española Contra el Cáncer (AECC)"/>
        <s v="Confederación Española de Personas con Discapacidad Física y Orgánica (COCEMFE)"/>
        <s v="Federación Española de Enfermedades Raras (FEDER)"/>
        <s v="Academia de las Ciencias Enfermeras de Madrid "/>
        <s v="Asociación Nacional de Directivos de Enfermería (ANDE)"/>
        <s v="Asociación Española de Fisioterapeutas"/>
        <s v="Sociedad Española de Fisioterapia y Dolor (SEFID)"/>
        <s v="Sociedad Española de Podología y Ortopodología​"/>
        <s v="Sociedad Española de Salud Pública y Administración Sanitaria (SESPAS)"/>
        <s v="Sindicato SATSE"/>
        <s v="Colegio Oficial de Enfermería"/>
        <s v="Colegio Oficial de Fisioterapia"/>
        <s v="Colegio Oficial de Podología"/>
        <s v="Eduployment"/>
        <s v="European Multi Talent Group Healthcare (EMTG)"/>
        <s v="Global Working"/>
        <s v="Grupo  Quirón"/>
        <s v="Grupo CTO"/>
        <s v="Metrodora"/>
        <s v="NeuronStaff"/>
        <s v="Temporal Jobs"/>
        <s v="WRK Nurses"/>
        <s v="Seleuropa"/>
        <s v="Agence Mobilite Europe SLU"/>
        <s v="Fisioenfrancia"/>
        <s v="Podotherapeut"/>
        <s v="WAPS ACADEMY. (Podoactiva)"/>
        <s v="Encuestas Secretaría Estudiantes"/>
        <s v="Representantes en Consejo de Facultad"/>
        <s v="Miembros de Consejo de Facultad"/>
        <s v="Asociación Madrileña de Enfermeros Especialistas y Residentes de Enfermería familiar y comunitaria (AMEREFYC)" u="1"/>
        <s v="Consultar" u="1"/>
        <s v="Representantes" u="1"/>
        <s v="Miembros de órganos colegiados" u="1"/>
      </sharedItems>
    </cacheField>
    <cacheField name="PERSONA DE CONTACTO" numFmtId="0">
      <sharedItems containsBlank="1"/>
    </cacheField>
    <cacheField name="DATOS DE CONTACTO" numFmtId="0">
      <sharedItems containsBlank="1"/>
    </cacheField>
    <cacheField name="FECHA ALTA" numFmtId="0">
      <sharedItems containsNonDate="0" containsString="0" containsBlank="1"/>
    </cacheField>
    <cacheField name="Criterio 1: Política de aseguramiento de calidad." numFmtId="0">
      <sharedItems containsBlank="1" count="2">
        <m/>
        <s v="SI"/>
      </sharedItems>
    </cacheField>
    <cacheField name="Criterio 2: Gestión de la oferta formativa." numFmtId="0">
      <sharedItems containsBlank="1"/>
    </cacheField>
    <cacheField name="Criterio 3: Gestión de los programas formativos." numFmtId="0">
      <sharedItems containsBlank="1"/>
    </cacheField>
    <cacheField name="Criterio 4: Gestión del personal docente." numFmtId="0">
      <sharedItems containsBlank="1"/>
    </cacheField>
    <cacheField name="Criterio 5: Gestión de los recursos de aprendizaje y servicios de apoyo." numFmtId="0">
      <sharedItems containsBlank="1"/>
    </cacheField>
    <cacheField name="Criterio 6: Resultados." numFmtId="0">
      <sharedItems containsBlank="1"/>
    </cacheField>
    <cacheField name="Criterio 7: Información pública y transparencia y rendición de cuentas." numFmtId="0">
      <sharedItems containsBlank="1"/>
    </cacheField>
    <cacheField name="Criterio 8: Gestión de la I+D+i y transferencia de conocimiento" numFmtId="0">
      <sharedItems containsBlank="1"/>
    </cacheField>
    <cacheField name="Criterio 9: Organización de la mejora continua" numFmtId="0">
      <sharedItems containsBlank="1"/>
    </cacheField>
    <cacheField name="FECHA DE BAJA" numFmtId="0">
      <sharedItems containsNonDate="0" containsString="0" containsBlank="1"/>
    </cacheField>
    <cacheField name="MOTIVO" numFmtId="0">
      <sharedItems containsNonDate="0" containsString="0" containsBlank="1"/>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49">
  <r>
    <x v="0"/>
    <x v="0"/>
    <m/>
    <x v="0"/>
    <s v="CARMEN MARTÍNEZ RINCÓN"/>
    <x v="0"/>
    <m/>
    <m/>
    <m/>
  </r>
  <r>
    <x v="1"/>
    <x v="1"/>
    <m/>
    <x v="1"/>
    <s v="RAFAEL AZUARA GONZÁLEZ"/>
    <x v="0"/>
    <m/>
    <m/>
    <m/>
  </r>
  <r>
    <x v="2"/>
    <x v="2"/>
    <m/>
    <x v="2"/>
    <s v="PABLO GARCÍA FERNÁNDEZ"/>
    <x v="0"/>
    <m/>
    <m/>
    <m/>
  </r>
  <r>
    <x v="3"/>
    <x v="3"/>
    <m/>
    <x v="3"/>
    <s v="MARÍA LUZ GONZÁLEZ FERNÁNDEZ"/>
    <x v="0"/>
    <m/>
    <m/>
    <m/>
  </r>
  <r>
    <x v="4"/>
    <x v="4"/>
    <m/>
    <x v="4"/>
    <s v="JACINTO GÓMEZ HIGUERA"/>
    <x v="0"/>
    <m/>
    <m/>
    <m/>
  </r>
  <r>
    <x v="5"/>
    <x v="5"/>
    <m/>
    <x v="5"/>
    <s v="MARÍA ROSARIO MORALES LOZANO"/>
    <x v="0"/>
    <m/>
    <m/>
    <m/>
  </r>
  <r>
    <x v="6"/>
    <x v="6"/>
    <m/>
    <x v="6"/>
    <s v="FRANCISCO JAVIER PÉREZ RIVAS"/>
    <x v="0"/>
    <m/>
    <m/>
    <m/>
  </r>
  <r>
    <x v="7"/>
    <x v="7"/>
    <m/>
    <x v="7"/>
    <s v="ISMAEL ORTUÑO SORIANO"/>
    <x v="0"/>
    <m/>
    <m/>
    <m/>
  </r>
  <r>
    <x v="8"/>
    <x v="8"/>
    <m/>
    <x v="8"/>
    <s v="PILAR MORI VARA"/>
    <x v="0"/>
    <m/>
    <m/>
    <m/>
  </r>
  <r>
    <x v="9"/>
    <x v="9"/>
    <m/>
    <x v="9"/>
    <m/>
    <x v="0"/>
    <m/>
    <m/>
    <m/>
  </r>
  <r>
    <x v="10"/>
    <x v="10"/>
    <m/>
    <x v="10"/>
    <m/>
    <x v="0"/>
    <m/>
    <m/>
    <m/>
  </r>
  <r>
    <x v="11"/>
    <x v="11"/>
    <m/>
    <x v="11"/>
    <m/>
    <x v="0"/>
    <m/>
    <m/>
    <m/>
  </r>
  <r>
    <x v="12"/>
    <x v="12"/>
    <m/>
    <x v="12"/>
    <m/>
    <x v="0"/>
    <m/>
    <m/>
    <m/>
  </r>
  <r>
    <x v="13"/>
    <x v="13"/>
    <m/>
    <x v="13"/>
    <m/>
    <x v="0"/>
    <m/>
    <m/>
    <m/>
  </r>
  <r>
    <x v="14"/>
    <x v="14"/>
    <m/>
    <x v="14"/>
    <m/>
    <x v="0"/>
    <m/>
    <m/>
    <m/>
  </r>
  <r>
    <x v="15"/>
    <x v="15"/>
    <m/>
    <x v="15"/>
    <m/>
    <x v="0"/>
    <m/>
    <m/>
    <m/>
  </r>
  <r>
    <x v="16"/>
    <x v="16"/>
    <m/>
    <x v="16"/>
    <m/>
    <x v="0"/>
    <m/>
    <m/>
    <m/>
  </r>
  <r>
    <x v="17"/>
    <x v="17"/>
    <m/>
    <x v="17"/>
    <m/>
    <x v="0"/>
    <m/>
    <m/>
    <m/>
  </r>
  <r>
    <x v="18"/>
    <x v="18"/>
    <m/>
    <x v="18"/>
    <m/>
    <x v="0"/>
    <m/>
    <m/>
    <m/>
  </r>
  <r>
    <x v="19"/>
    <x v="19"/>
    <m/>
    <x v="19"/>
    <m/>
    <x v="0"/>
    <m/>
    <m/>
    <m/>
  </r>
  <r>
    <x v="20"/>
    <x v="0"/>
    <m/>
    <x v="0"/>
    <s v="PILAR GOMEZ-SERRANILLOS CUADRADO"/>
    <x v="1"/>
    <m/>
    <m/>
    <m/>
  </r>
  <r>
    <x v="1"/>
    <x v="1"/>
    <m/>
    <x v="1"/>
    <s v="ANA MARÍA LÓPEZ CAMPOS"/>
    <x v="1"/>
    <m/>
    <m/>
    <m/>
  </r>
  <r>
    <x v="21"/>
    <x v="2"/>
    <m/>
    <x v="20"/>
    <s v="ANA ISABEL LÓPEZ DE ANDRÉS"/>
    <x v="1"/>
    <m/>
    <m/>
    <m/>
  </r>
  <r>
    <x v="22"/>
    <x v="3"/>
    <m/>
    <x v="21"/>
    <s v="MARÍA DEL CARMEN LOZANO ESTEVAN"/>
    <x v="1"/>
    <m/>
    <m/>
    <m/>
  </r>
  <r>
    <x v="23"/>
    <x v="4"/>
    <m/>
    <x v="21"/>
    <s v="MARÍA DEL CARMEN LOZANO ESTEVAN"/>
    <x v="1"/>
    <m/>
    <m/>
    <m/>
  </r>
  <r>
    <x v="24"/>
    <x v="5"/>
    <m/>
    <x v="22"/>
    <s v="MARÍA JOSEFA HERNÁIZ GÓMEZ-DÉGANO"/>
    <x v="1"/>
    <m/>
    <m/>
    <m/>
  </r>
  <r>
    <x v="25"/>
    <x v="20"/>
    <m/>
    <x v="23"/>
    <s v="JOSÉ ANTONIO GUERRA GUIRAO"/>
    <x v="1"/>
    <m/>
    <m/>
    <m/>
  </r>
  <r>
    <x v="25"/>
    <x v="6"/>
    <m/>
    <x v="24"/>
    <s v="MANUEL CÓRDOBA DÍAZ"/>
    <x v="1"/>
    <m/>
    <m/>
    <m/>
  </r>
  <r>
    <x v="26"/>
    <x v="7"/>
    <m/>
    <x v="22"/>
    <s v="MARÍA JOSEFA HERNÁIZ GÓMEZ-DÉGANO"/>
    <x v="1"/>
    <m/>
    <m/>
    <m/>
  </r>
  <r>
    <x v="27"/>
    <x v="8"/>
    <m/>
    <x v="8"/>
    <s v="HUMBERTO MARTÍN BRIEVA"/>
    <x v="1"/>
    <m/>
    <m/>
    <m/>
  </r>
  <r>
    <x v="9"/>
    <x v="9"/>
    <m/>
    <x v="9"/>
    <s v="AMPARO CAMPILLA POMATA"/>
    <x v="1"/>
    <m/>
    <m/>
    <m/>
  </r>
  <r>
    <x v="10"/>
    <x v="10"/>
    <m/>
    <x v="10"/>
    <m/>
    <x v="1"/>
    <m/>
    <m/>
    <m/>
  </r>
  <r>
    <x v="11"/>
    <x v="11"/>
    <m/>
    <x v="11"/>
    <m/>
    <x v="1"/>
    <m/>
    <m/>
    <m/>
  </r>
  <r>
    <x v="12"/>
    <x v="12"/>
    <m/>
    <x v="12"/>
    <m/>
    <x v="1"/>
    <m/>
    <m/>
    <m/>
  </r>
  <r>
    <x v="13"/>
    <x v="13"/>
    <m/>
    <x v="13"/>
    <m/>
    <x v="1"/>
    <m/>
    <m/>
    <m/>
  </r>
  <r>
    <x v="14"/>
    <x v="14"/>
    <m/>
    <x v="14"/>
    <m/>
    <x v="1"/>
    <m/>
    <m/>
    <m/>
  </r>
  <r>
    <x v="15"/>
    <x v="15"/>
    <m/>
    <x v="15"/>
    <m/>
    <x v="1"/>
    <m/>
    <m/>
    <m/>
  </r>
  <r>
    <x v="16"/>
    <x v="16"/>
    <m/>
    <x v="16"/>
    <m/>
    <x v="1"/>
    <m/>
    <m/>
    <m/>
  </r>
  <r>
    <x v="17"/>
    <x v="17"/>
    <m/>
    <x v="17"/>
    <m/>
    <x v="1"/>
    <m/>
    <m/>
    <m/>
  </r>
  <r>
    <x v="18"/>
    <x v="18"/>
    <m/>
    <x v="18"/>
    <m/>
    <x v="1"/>
    <m/>
    <m/>
    <m/>
  </r>
  <r>
    <x v="19"/>
    <x v="19"/>
    <m/>
    <x v="19"/>
    <m/>
    <x v="1"/>
    <m/>
    <m/>
    <m/>
  </r>
  <r>
    <x v="28"/>
    <x v="21"/>
    <m/>
    <x v="25"/>
    <m/>
    <x v="2"/>
    <m/>
    <m/>
    <m/>
  </r>
  <r>
    <x v="29"/>
    <x v="22"/>
    <m/>
    <x v="26"/>
    <m/>
    <x v="2"/>
    <m/>
    <m/>
    <m/>
  </r>
  <r>
    <x v="30"/>
    <x v="23"/>
    <m/>
    <x v="27"/>
    <m/>
    <x v="2"/>
    <m/>
    <m/>
    <m/>
  </r>
  <r>
    <x v="31"/>
    <x v="24"/>
    <m/>
    <x v="28"/>
    <m/>
    <x v="2"/>
    <m/>
    <m/>
    <m/>
  </r>
  <r>
    <x v="32"/>
    <x v="25"/>
    <m/>
    <x v="29"/>
    <m/>
    <x v="2"/>
    <m/>
    <m/>
    <m/>
  </r>
  <r>
    <x v="33"/>
    <x v="26"/>
    <m/>
    <x v="30"/>
    <m/>
    <x v="2"/>
    <m/>
    <m/>
    <m/>
  </r>
  <r>
    <x v="34"/>
    <x v="27"/>
    <m/>
    <x v="31"/>
    <m/>
    <x v="2"/>
    <m/>
    <m/>
    <m/>
  </r>
  <r>
    <x v="35"/>
    <x v="28"/>
    <m/>
    <x v="32"/>
    <m/>
    <x v="2"/>
    <m/>
    <m/>
    <m/>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21">
  <r>
    <x v="0"/>
    <x v="0"/>
    <s v="Papel  o informático "/>
    <x v="0"/>
    <s v="Permanentemente actualizado "/>
    <s v="COMUN"/>
    <s v="ALTA"/>
    <s v="Gestor documental Google Drive"/>
    <m/>
    <m/>
    <m/>
    <m/>
    <m/>
    <m/>
    <m/>
    <m/>
    <m/>
  </r>
  <r>
    <x v="0"/>
    <x v="1"/>
    <s v="Papel o informático"/>
    <x v="0"/>
    <n v="6"/>
    <s v="COMUN"/>
    <s v="ALTA"/>
    <m/>
    <m/>
    <m/>
    <m/>
    <m/>
    <m/>
    <m/>
    <m/>
    <m/>
    <m/>
  </r>
  <r>
    <x v="0"/>
    <x v="2"/>
    <s v="Papel o informático"/>
    <x v="0"/>
    <n v="6"/>
    <s v="COMUN"/>
    <s v="ALTA"/>
    <m/>
    <m/>
    <m/>
    <m/>
    <m/>
    <m/>
    <m/>
    <m/>
    <m/>
    <m/>
  </r>
  <r>
    <x v="0"/>
    <x v="3"/>
    <s v="Papel o informático"/>
    <x v="0"/>
    <n v="6"/>
    <s v="COMUN"/>
    <s v="ALTA"/>
    <m/>
    <m/>
    <m/>
    <m/>
    <m/>
    <m/>
    <m/>
    <m/>
    <m/>
    <m/>
  </r>
  <r>
    <x v="0"/>
    <x v="4"/>
    <s v="Papel o informático"/>
    <x v="0"/>
    <n v="6"/>
    <s v="COMUN"/>
    <s v="ALTA"/>
    <m/>
    <m/>
    <m/>
    <m/>
    <m/>
    <m/>
    <m/>
    <m/>
    <m/>
    <m/>
  </r>
  <r>
    <x v="0"/>
    <x v="5"/>
    <s v="Papel o informático"/>
    <x v="0"/>
    <n v="6"/>
    <s v="COMUN"/>
    <s v="ALTA"/>
    <m/>
    <m/>
    <m/>
    <m/>
    <m/>
    <m/>
    <m/>
    <m/>
    <m/>
    <m/>
  </r>
  <r>
    <x v="0"/>
    <x v="6"/>
    <s v="Papel o informático"/>
    <x v="0"/>
    <n v="6"/>
    <s v="COMUN"/>
    <s v="ALTA"/>
    <m/>
    <m/>
    <m/>
    <m/>
    <m/>
    <m/>
    <m/>
    <m/>
    <m/>
    <m/>
  </r>
  <r>
    <x v="0"/>
    <x v="7"/>
    <s v="Papel o informático"/>
    <x v="0"/>
    <n v="6"/>
    <s v="COMUN"/>
    <s v="ALTA"/>
    <m/>
    <m/>
    <m/>
    <m/>
    <m/>
    <m/>
    <m/>
    <m/>
    <m/>
    <m/>
  </r>
  <r>
    <x v="0"/>
    <x v="8"/>
    <s v="Papel o informático"/>
    <x v="0"/>
    <n v="6"/>
    <s v="COMUN"/>
    <s v="ALTA"/>
    <m/>
    <m/>
    <m/>
    <m/>
    <m/>
    <m/>
    <m/>
    <m/>
    <m/>
    <m/>
  </r>
  <r>
    <x v="0"/>
    <x v="9"/>
    <s v="Papel o informático"/>
    <x v="0"/>
    <n v="6"/>
    <s v="COMUN"/>
    <s v="ALTA"/>
    <m/>
    <m/>
    <m/>
    <m/>
    <m/>
    <m/>
    <m/>
    <m/>
    <m/>
    <m/>
  </r>
  <r>
    <x v="0"/>
    <x v="10"/>
    <s v="Informático"/>
    <x v="0"/>
    <s v="Permanentemente actualizado "/>
    <s v="COMUN"/>
    <s v="ALTA"/>
    <m/>
    <m/>
    <m/>
    <m/>
    <m/>
    <m/>
    <m/>
    <m/>
    <m/>
    <m/>
  </r>
  <r>
    <x v="1"/>
    <x v="11"/>
    <s v="Papel o informático"/>
    <x v="0"/>
    <s v="Permanentemente actualizado"/>
    <s v="COMUN"/>
    <s v="ALTA"/>
    <m/>
    <m/>
    <m/>
    <m/>
    <m/>
    <m/>
    <m/>
    <m/>
    <m/>
    <m/>
  </r>
  <r>
    <x v="1"/>
    <x v="12"/>
    <s v="Informático"/>
    <x v="0"/>
    <s v="Permanentemente actualizado"/>
    <s v="COMUN"/>
    <s v="ALTA"/>
    <m/>
    <m/>
    <m/>
    <m/>
    <m/>
    <m/>
    <m/>
    <m/>
    <m/>
    <m/>
  </r>
  <r>
    <x v="1"/>
    <x v="13"/>
    <s v="Papel o informático"/>
    <x v="0"/>
    <s v="Permanentemente actualizado"/>
    <s v="COMUN"/>
    <s v="ALTA"/>
    <m/>
    <m/>
    <m/>
    <m/>
    <m/>
    <m/>
    <m/>
    <m/>
    <m/>
    <m/>
  </r>
  <r>
    <x v="1"/>
    <x v="14"/>
    <s v="Papel o informático"/>
    <x v="1"/>
    <s v="Permanentemente actualizado"/>
    <s v="COMUN"/>
    <s v="ALTA"/>
    <m/>
    <m/>
    <m/>
    <m/>
    <m/>
    <m/>
    <m/>
    <m/>
    <m/>
    <m/>
  </r>
  <r>
    <x v="1"/>
    <x v="15"/>
    <s v="Papel o informático"/>
    <x v="0"/>
    <s v="Permanentemente actualizado"/>
    <s v="COMUN"/>
    <s v="ALTA"/>
    <m/>
    <m/>
    <m/>
    <m/>
    <m/>
    <m/>
    <m/>
    <m/>
    <m/>
    <m/>
  </r>
  <r>
    <x v="1"/>
    <x v="16"/>
    <s v="Papel o informático"/>
    <x v="0"/>
    <s v="Permanentemente actualizado"/>
    <s v="COMUN"/>
    <s v="ALTA"/>
    <m/>
    <m/>
    <m/>
    <m/>
    <m/>
    <m/>
    <m/>
    <m/>
    <m/>
    <m/>
  </r>
  <r>
    <x v="1"/>
    <x v="17"/>
    <s v="Papel o informático"/>
    <x v="2"/>
    <s v="Permanentemente actualizado"/>
    <s v="COMUN"/>
    <s v="ALTA"/>
    <m/>
    <m/>
    <m/>
    <m/>
    <m/>
    <m/>
    <m/>
    <m/>
    <m/>
    <m/>
  </r>
  <r>
    <x v="1"/>
    <x v="18"/>
    <s v="Papel o informático"/>
    <x v="2"/>
    <s v="Permanentemente actualizado"/>
    <s v="COMUN"/>
    <s v="ALTA"/>
    <m/>
    <m/>
    <m/>
    <m/>
    <m/>
    <m/>
    <m/>
    <m/>
    <m/>
    <m/>
  </r>
  <r>
    <x v="1"/>
    <x v="19"/>
    <s v="Papel o informático"/>
    <x v="3"/>
    <s v="Permanentemente actualizado"/>
    <s v="COMUN"/>
    <s v="ALTA"/>
    <m/>
    <m/>
    <m/>
    <m/>
    <m/>
    <m/>
    <m/>
    <m/>
    <m/>
    <m/>
  </r>
  <r>
    <x v="1"/>
    <x v="20"/>
    <s v="Papel o informático"/>
    <x v="2"/>
    <s v="Permanentemente actualizado"/>
    <s v="COMUN"/>
    <s v="ALTA"/>
    <m/>
    <m/>
    <m/>
    <m/>
    <m/>
    <m/>
    <m/>
    <m/>
    <m/>
    <m/>
  </r>
  <r>
    <x v="1"/>
    <x v="21"/>
    <s v="Papel o informático"/>
    <x v="2"/>
    <s v="Permanentemente actualizado"/>
    <s v="COMUN"/>
    <s v="ALTA"/>
    <m/>
    <m/>
    <m/>
    <m/>
    <m/>
    <m/>
    <m/>
    <m/>
    <m/>
    <m/>
  </r>
  <r>
    <x v="1"/>
    <x v="22"/>
    <s v="Papel o informático"/>
    <x v="2"/>
    <s v="Permanentemente actualizado"/>
    <s v="COMUN"/>
    <s v="ALTA"/>
    <m/>
    <m/>
    <m/>
    <m/>
    <m/>
    <m/>
    <m/>
    <m/>
    <m/>
    <m/>
  </r>
  <r>
    <x v="1"/>
    <x v="23"/>
    <s v="Papel o informático"/>
    <x v="2"/>
    <s v="Permanentemente actualizado"/>
    <s v="COMUN"/>
    <s v="ALTA"/>
    <m/>
    <m/>
    <m/>
    <m/>
    <m/>
    <m/>
    <m/>
    <m/>
    <m/>
    <m/>
  </r>
  <r>
    <x v="1"/>
    <x v="24"/>
    <s v="Papel o informático"/>
    <x v="2"/>
    <s v="Permanentemente actualizado"/>
    <s v="COMUN"/>
    <s v="ALTA"/>
    <m/>
    <m/>
    <m/>
    <m/>
    <m/>
    <m/>
    <m/>
    <m/>
    <m/>
    <m/>
  </r>
  <r>
    <x v="2"/>
    <x v="13"/>
    <s v="Papel o informático"/>
    <x v="0"/>
    <s v="Permanentemente actualizado"/>
    <s v="COMUN"/>
    <s v="ALTA"/>
    <m/>
    <m/>
    <m/>
    <m/>
    <m/>
    <m/>
    <m/>
    <m/>
    <m/>
    <m/>
  </r>
  <r>
    <x v="2"/>
    <x v="15"/>
    <s v="Papel o informático"/>
    <x v="0"/>
    <s v="Permanentemente actualizado"/>
    <s v="COMUN"/>
    <s v="ALTA"/>
    <m/>
    <m/>
    <m/>
    <m/>
    <m/>
    <m/>
    <m/>
    <m/>
    <m/>
    <m/>
  </r>
  <r>
    <x v="2"/>
    <x v="11"/>
    <s v="Papel o informático"/>
    <x v="0"/>
    <s v="Permanentemente actualizado"/>
    <s v="COMUN"/>
    <s v="ALTA"/>
    <m/>
    <m/>
    <m/>
    <m/>
    <m/>
    <m/>
    <m/>
    <m/>
    <m/>
    <m/>
  </r>
  <r>
    <x v="2"/>
    <x v="25"/>
    <s v="Informático"/>
    <x v="4"/>
    <s v="Permanentemente actualizado"/>
    <s v="ESPECÍFICO"/>
    <s v="MEDIA"/>
    <m/>
    <m/>
    <m/>
    <m/>
    <m/>
    <m/>
    <m/>
    <m/>
    <m/>
    <m/>
  </r>
  <r>
    <x v="2"/>
    <x v="26"/>
    <s v="Papel o informático"/>
    <x v="5"/>
    <s v="Permanentemente actualizado"/>
    <s v="COMUN"/>
    <s v="ALTA"/>
    <m/>
    <m/>
    <m/>
    <m/>
    <m/>
    <m/>
    <m/>
    <m/>
    <m/>
    <m/>
  </r>
  <r>
    <x v="2"/>
    <x v="27"/>
    <s v="Papel o informático"/>
    <x v="6"/>
    <s v="Permanente"/>
    <s v="COMUN"/>
    <s v="ALTA"/>
    <m/>
    <m/>
    <m/>
    <m/>
    <m/>
    <m/>
    <m/>
    <m/>
    <m/>
    <m/>
  </r>
  <r>
    <x v="2"/>
    <x v="28"/>
    <s v="Papel o informático"/>
    <x v="0"/>
    <s v="Permanentemente actualizado"/>
    <s v="COMUN"/>
    <s v="ALTA"/>
    <m/>
    <m/>
    <m/>
    <m/>
    <m/>
    <m/>
    <m/>
    <m/>
    <m/>
    <m/>
  </r>
  <r>
    <x v="2"/>
    <x v="29"/>
    <s v="Papel o informático"/>
    <x v="0"/>
    <s v="Permanentemente actualizado"/>
    <s v="COMUN"/>
    <s v="ALTA"/>
    <m/>
    <m/>
    <m/>
    <m/>
    <m/>
    <m/>
    <m/>
    <m/>
    <m/>
    <m/>
  </r>
  <r>
    <x v="2"/>
    <x v="30"/>
    <s v="Papel o informático"/>
    <x v="6"/>
    <s v="Permanente"/>
    <s v="COMUN"/>
    <s v="ALTA"/>
    <m/>
    <m/>
    <m/>
    <m/>
    <m/>
    <m/>
    <m/>
    <m/>
    <m/>
    <m/>
  </r>
  <r>
    <x v="2"/>
    <x v="31"/>
    <s v="Papel o informático"/>
    <x v="7"/>
    <s v="Permanente"/>
    <s v="COMUN"/>
    <s v="ALTA"/>
    <m/>
    <m/>
    <m/>
    <m/>
    <m/>
    <m/>
    <m/>
    <m/>
    <m/>
    <m/>
  </r>
  <r>
    <x v="2"/>
    <x v="32"/>
    <s v="Papel o informático"/>
    <x v="8"/>
    <s v="Permanente"/>
    <s v="COMUN"/>
    <s v="ALTA"/>
    <m/>
    <m/>
    <m/>
    <m/>
    <m/>
    <m/>
    <m/>
    <m/>
    <m/>
    <m/>
  </r>
  <r>
    <x v="2"/>
    <x v="24"/>
    <s v="Papel o informático"/>
    <x v="2"/>
    <s v="Permanentemente actualizado"/>
    <s v="COMUN"/>
    <s v="ALTA"/>
    <m/>
    <m/>
    <m/>
    <m/>
    <m/>
    <m/>
    <m/>
    <m/>
    <m/>
    <m/>
  </r>
  <r>
    <x v="2"/>
    <x v="22"/>
    <s v="Papel o informático"/>
    <x v="2"/>
    <s v="Permanentemente actualizado"/>
    <s v="COMUN"/>
    <s v="ALTA"/>
    <m/>
    <m/>
    <m/>
    <m/>
    <m/>
    <m/>
    <m/>
    <m/>
    <m/>
    <m/>
  </r>
  <r>
    <x v="2"/>
    <x v="23"/>
    <s v="Papel o informático"/>
    <x v="2"/>
    <s v="Permanentemente actualizado"/>
    <s v="COMUN"/>
    <s v="ALTA"/>
    <m/>
    <m/>
    <m/>
    <m/>
    <m/>
    <m/>
    <m/>
    <m/>
    <m/>
    <m/>
  </r>
  <r>
    <x v="2"/>
    <x v="33"/>
    <s v="Papel o informático"/>
    <x v="2"/>
    <s v="Permanentemente actualizado"/>
    <s v="COMUN"/>
    <s v="ALTA"/>
    <m/>
    <m/>
    <m/>
    <m/>
    <m/>
    <m/>
    <m/>
    <m/>
    <m/>
    <m/>
  </r>
  <r>
    <x v="2"/>
    <x v="34"/>
    <s v="Papel o informático"/>
    <x v="0"/>
    <s v="Permanentemente actualizado"/>
    <s v="ESPECÍFICO"/>
    <s v="MEDIA"/>
    <m/>
    <m/>
    <m/>
    <m/>
    <m/>
    <m/>
    <m/>
    <m/>
    <m/>
    <m/>
  </r>
  <r>
    <x v="3"/>
    <x v="35"/>
    <s v="Papel o informático"/>
    <x v="9"/>
    <s v="Indefinido"/>
    <s v="COMUN"/>
    <s v="ALTA"/>
    <m/>
    <m/>
    <m/>
    <m/>
    <m/>
    <m/>
    <m/>
    <m/>
    <m/>
    <m/>
  </r>
  <r>
    <x v="3"/>
    <x v="36"/>
    <s v="Papel o informático"/>
    <x v="9"/>
    <s v="Indefinido"/>
    <s v="COMUN"/>
    <s v="ALTA"/>
    <m/>
    <m/>
    <m/>
    <m/>
    <m/>
    <m/>
    <m/>
    <m/>
    <m/>
    <m/>
  </r>
  <r>
    <x v="3"/>
    <x v="37"/>
    <s v="Papel o informático"/>
    <x v="9"/>
    <s v="Indefinido"/>
    <s v="COMUN"/>
    <s v="ALTA"/>
    <m/>
    <m/>
    <m/>
    <m/>
    <m/>
    <m/>
    <m/>
    <m/>
    <m/>
    <m/>
  </r>
  <r>
    <x v="3"/>
    <x v="38"/>
    <s v="Papel o informático"/>
    <x v="9"/>
    <s v="Permanente"/>
    <s v="COMUN"/>
    <s v="ALTA"/>
    <m/>
    <m/>
    <m/>
    <m/>
    <m/>
    <m/>
    <m/>
    <m/>
    <m/>
    <m/>
  </r>
  <r>
    <x v="3"/>
    <x v="39"/>
    <s v="Papel o informático"/>
    <x v="9"/>
    <s v="Indefinido"/>
    <s v="ESPECÍFICO"/>
    <s v="ALTA"/>
    <m/>
    <m/>
    <m/>
    <m/>
    <m/>
    <m/>
    <m/>
    <m/>
    <m/>
    <m/>
  </r>
  <r>
    <x v="3"/>
    <x v="40"/>
    <s v="Papel o informático"/>
    <x v="0"/>
    <s v="Indefinido"/>
    <s v="COMUN"/>
    <s v="ALTA"/>
    <m/>
    <m/>
    <m/>
    <m/>
    <m/>
    <m/>
    <m/>
    <m/>
    <m/>
    <m/>
  </r>
  <r>
    <x v="3"/>
    <x v="41"/>
    <s v="Papel o informático"/>
    <x v="10"/>
    <s v="Indefinido"/>
    <s v="COMUN"/>
    <s v="ALTA"/>
    <m/>
    <m/>
    <m/>
    <m/>
    <m/>
    <m/>
    <m/>
    <m/>
    <m/>
    <m/>
  </r>
  <r>
    <x v="3"/>
    <x v="42"/>
    <s v="Papel o informático"/>
    <x v="11"/>
    <s v="Indefinido"/>
    <s v="COMUN"/>
    <s v="ALTA"/>
    <m/>
    <m/>
    <m/>
    <m/>
    <m/>
    <m/>
    <m/>
    <m/>
    <m/>
    <m/>
  </r>
  <r>
    <x v="4"/>
    <x v="43"/>
    <s v="Papel o informático"/>
    <x v="12"/>
    <s v="Permanente"/>
    <s v="COMUN"/>
    <s v="ALTA"/>
    <m/>
    <m/>
    <m/>
    <m/>
    <m/>
    <m/>
    <m/>
    <m/>
    <m/>
    <m/>
  </r>
  <r>
    <x v="4"/>
    <x v="44"/>
    <s v="Papel o informático"/>
    <x v="13"/>
    <n v="5"/>
    <s v="COMUN"/>
    <s v="ALTA"/>
    <m/>
    <m/>
    <m/>
    <m/>
    <m/>
    <m/>
    <m/>
    <m/>
    <m/>
    <m/>
  </r>
  <r>
    <x v="4"/>
    <x v="45"/>
    <s v="Papel o informático"/>
    <x v="14"/>
    <n v="5"/>
    <s v="COMUN"/>
    <s v="ALTA"/>
    <m/>
    <m/>
    <m/>
    <m/>
    <m/>
    <m/>
    <m/>
    <m/>
    <m/>
    <m/>
  </r>
  <r>
    <x v="4"/>
    <x v="46"/>
    <s v="Papel o informático"/>
    <x v="15"/>
    <n v="5"/>
    <s v="COMUN"/>
    <s v="ALTA"/>
    <m/>
    <m/>
    <m/>
    <m/>
    <m/>
    <m/>
    <m/>
    <m/>
    <m/>
    <m/>
  </r>
  <r>
    <x v="4"/>
    <x v="47"/>
    <s v="Papel o informático"/>
    <x v="11"/>
    <s v="Permanentemente actualizado"/>
    <s v="ESPECÍFICO"/>
    <s v="ALTA"/>
    <m/>
    <m/>
    <m/>
    <m/>
    <m/>
    <m/>
    <m/>
    <m/>
    <m/>
    <m/>
  </r>
  <r>
    <x v="5"/>
    <x v="48"/>
    <s v="Papel o informático"/>
    <x v="16"/>
    <s v="Permanentemente actualizado"/>
    <s v="ESPECÍFICO"/>
    <s v="MEDIA"/>
    <m/>
    <m/>
    <m/>
    <m/>
    <m/>
    <m/>
    <m/>
    <m/>
    <m/>
    <m/>
  </r>
  <r>
    <x v="5"/>
    <x v="49"/>
    <s v="Papel o informático"/>
    <x v="17"/>
    <s v="Permanentemente actualizado"/>
    <s v="ESPECÍFICO"/>
    <s v="MEDIA"/>
    <m/>
    <m/>
    <m/>
    <m/>
    <m/>
    <m/>
    <m/>
    <m/>
    <m/>
    <m/>
  </r>
  <r>
    <x v="5"/>
    <x v="50"/>
    <s v="Papel o informático"/>
    <x v="16"/>
    <s v="Permanentemente actualizado"/>
    <s v="ESPECÍFICO"/>
    <s v="MEDIA"/>
    <m/>
    <m/>
    <m/>
    <m/>
    <m/>
    <m/>
    <m/>
    <m/>
    <m/>
    <m/>
  </r>
  <r>
    <x v="5"/>
    <x v="51"/>
    <s v="Papel o informático"/>
    <x v="16"/>
    <s v="Permanentemente actualizado"/>
    <s v="ESPECÍFICO"/>
    <s v="ALTA"/>
    <m/>
    <m/>
    <m/>
    <m/>
    <m/>
    <m/>
    <m/>
    <m/>
    <m/>
    <m/>
  </r>
  <r>
    <x v="5"/>
    <x v="52"/>
    <s v="Papel o informático"/>
    <x v="16"/>
    <s v="Permanentemente actualizado"/>
    <s v="ESPECÍFICO"/>
    <s v="ALTA"/>
    <m/>
    <m/>
    <m/>
    <m/>
    <m/>
    <m/>
    <m/>
    <m/>
    <m/>
    <m/>
  </r>
  <r>
    <x v="6"/>
    <x v="53"/>
    <s v="Papel o informático"/>
    <x v="7"/>
    <s v="Permanentemente actualizado"/>
    <s v="COMUN"/>
    <s v="ALTA"/>
    <m/>
    <m/>
    <m/>
    <m/>
    <m/>
    <m/>
    <m/>
    <m/>
    <m/>
    <m/>
  </r>
  <r>
    <x v="6"/>
    <x v="54"/>
    <s v="Papel o informático"/>
    <x v="18"/>
    <s v="Permanentemente actualizado"/>
    <s v="COMUN"/>
    <s v="ALTA"/>
    <m/>
    <m/>
    <m/>
    <m/>
    <m/>
    <m/>
    <m/>
    <m/>
    <m/>
    <m/>
  </r>
  <r>
    <x v="6"/>
    <x v="55"/>
    <s v="Papel o informático"/>
    <x v="19"/>
    <s v="Permanentemente actualizado"/>
    <s v="COMUN"/>
    <s v="ALTA"/>
    <m/>
    <m/>
    <m/>
    <m/>
    <m/>
    <m/>
    <m/>
    <m/>
    <m/>
    <m/>
  </r>
  <r>
    <x v="6"/>
    <x v="56"/>
    <s v="Papel o informático"/>
    <x v="12"/>
    <s v="Permanentemente actualizado"/>
    <s v="COMUN"/>
    <s v="ALTA"/>
    <m/>
    <m/>
    <m/>
    <m/>
    <m/>
    <m/>
    <m/>
    <m/>
    <m/>
    <m/>
  </r>
  <r>
    <x v="6"/>
    <x v="57"/>
    <s v="Papel o informático"/>
    <x v="20"/>
    <s v="Permanentemente actualizado"/>
    <s v="COMUN"/>
    <s v="ALTA"/>
    <m/>
    <m/>
    <m/>
    <m/>
    <m/>
    <m/>
    <m/>
    <m/>
    <m/>
    <m/>
  </r>
  <r>
    <x v="6"/>
    <x v="58"/>
    <s v="Papel o informático"/>
    <x v="21"/>
    <s v="Permanentemente actualizado"/>
    <s v="ESPECÍFICO"/>
    <s v="MEDIA"/>
    <m/>
    <m/>
    <m/>
    <m/>
    <m/>
    <m/>
    <m/>
    <m/>
    <m/>
    <m/>
  </r>
  <r>
    <x v="6"/>
    <x v="59"/>
    <s v="Papel o informático"/>
    <x v="12"/>
    <s v="Permanentemente actualizado"/>
    <s v="COMUN"/>
    <s v="ALTA"/>
    <m/>
    <m/>
    <m/>
    <m/>
    <m/>
    <m/>
    <m/>
    <m/>
    <m/>
    <m/>
  </r>
  <r>
    <x v="6"/>
    <x v="60"/>
    <s v="Papel o informático"/>
    <x v="22"/>
    <s v="Permanentemente actualizado"/>
    <s v="COMUN"/>
    <s v="ALTA"/>
    <m/>
    <m/>
    <m/>
    <m/>
    <m/>
    <m/>
    <m/>
    <m/>
    <m/>
    <m/>
  </r>
  <r>
    <x v="6"/>
    <x v="61"/>
    <s v="Papel o informático"/>
    <x v="23"/>
    <s v="Permanentemente actualizado"/>
    <s v="COMUN"/>
    <s v="ALTA"/>
    <m/>
    <m/>
    <m/>
    <m/>
    <m/>
    <m/>
    <m/>
    <m/>
    <m/>
    <m/>
  </r>
  <r>
    <x v="7"/>
    <x v="62"/>
    <s v="Papel o informático"/>
    <x v="23"/>
    <s v="Permanentemente actualizado"/>
    <s v="COMUN"/>
    <s v="ALTA"/>
    <m/>
    <m/>
    <m/>
    <m/>
    <m/>
    <m/>
    <m/>
    <m/>
    <m/>
    <m/>
  </r>
  <r>
    <x v="7"/>
    <x v="63"/>
    <s v="Papel o informático"/>
    <x v="2"/>
    <s v="Permanentemente actualizado"/>
    <s v="COMUN"/>
    <s v="ALTA"/>
    <m/>
    <m/>
    <m/>
    <m/>
    <m/>
    <m/>
    <m/>
    <m/>
    <m/>
    <m/>
  </r>
  <r>
    <x v="7"/>
    <x v="61"/>
    <s v="Papel o informático"/>
    <x v="23"/>
    <s v="Permanente"/>
    <s v="COMUN"/>
    <s v="ALTA"/>
    <m/>
    <m/>
    <m/>
    <m/>
    <m/>
    <m/>
    <m/>
    <m/>
    <m/>
    <m/>
  </r>
  <r>
    <x v="7"/>
    <x v="53"/>
    <s v="Papel o informático"/>
    <x v="23"/>
    <s v="Anual"/>
    <s v="COMUN"/>
    <s v="ALTA"/>
    <m/>
    <m/>
    <m/>
    <m/>
    <m/>
    <m/>
    <m/>
    <m/>
    <m/>
    <m/>
  </r>
  <r>
    <x v="7"/>
    <x v="64"/>
    <s v="Papel o informático"/>
    <x v="23"/>
    <s v="Permanentemente actualizado"/>
    <s v="COMUN"/>
    <s v="ALTA"/>
    <m/>
    <m/>
    <m/>
    <m/>
    <m/>
    <m/>
    <m/>
    <m/>
    <m/>
    <m/>
  </r>
  <r>
    <x v="7"/>
    <x v="65"/>
    <s v="Papel o informático"/>
    <x v="23"/>
    <s v="Permanentemente actualizado"/>
    <s v="COMUN"/>
    <s v="ALTA"/>
    <m/>
    <m/>
    <m/>
    <m/>
    <m/>
    <m/>
    <m/>
    <m/>
    <m/>
    <m/>
  </r>
  <r>
    <x v="7"/>
    <x v="66"/>
    <s v="Papel o informático"/>
    <x v="0"/>
    <s v="Anual"/>
    <s v="COMUN"/>
    <s v="ALTA"/>
    <m/>
    <m/>
    <m/>
    <m/>
    <m/>
    <m/>
    <m/>
    <m/>
    <m/>
    <m/>
  </r>
  <r>
    <x v="7"/>
    <x v="67"/>
    <s v="Papel o informático"/>
    <x v="1"/>
    <s v="Permanente"/>
    <s v="COMUN"/>
    <s v="ALTA"/>
    <m/>
    <m/>
    <m/>
    <m/>
    <m/>
    <m/>
    <m/>
    <m/>
    <m/>
    <m/>
  </r>
  <r>
    <x v="8"/>
    <x v="33"/>
    <s v="Papel o informático"/>
    <x v="0"/>
    <s v="Permanente"/>
    <s v="COMUN"/>
    <s v="ALTA"/>
    <m/>
    <m/>
    <m/>
    <m/>
    <m/>
    <m/>
    <m/>
    <m/>
    <m/>
    <m/>
  </r>
  <r>
    <x v="8"/>
    <x v="68"/>
    <s v="Papel o informático"/>
    <x v="0"/>
    <n v="6"/>
    <s v="COMUN"/>
    <s v="ALTA"/>
    <m/>
    <m/>
    <m/>
    <m/>
    <m/>
    <m/>
    <m/>
    <m/>
    <m/>
    <m/>
  </r>
  <r>
    <x v="8"/>
    <x v="69"/>
    <s v="Papel o informático"/>
    <x v="24"/>
    <s v="Permanente"/>
    <s v="COMUN"/>
    <s v="ALTA"/>
    <m/>
    <m/>
    <m/>
    <m/>
    <m/>
    <m/>
    <m/>
    <m/>
    <m/>
    <m/>
  </r>
  <r>
    <x v="8"/>
    <x v="70"/>
    <s v="Papel o informático"/>
    <x v="24"/>
    <s v="Permanente"/>
    <s v="ESPECÍFICO"/>
    <s v="ALTA"/>
    <m/>
    <m/>
    <m/>
    <m/>
    <m/>
    <m/>
    <m/>
    <m/>
    <m/>
    <m/>
  </r>
  <r>
    <x v="8"/>
    <x v="71"/>
    <s v="Papel o informático"/>
    <x v="10"/>
    <s v="Permanente"/>
    <s v="COMUN"/>
    <s v="ALTA"/>
    <m/>
    <m/>
    <m/>
    <m/>
    <m/>
    <m/>
    <m/>
    <m/>
    <m/>
    <m/>
  </r>
  <r>
    <x v="9"/>
    <x v="72"/>
    <s v="Papel o informático"/>
    <x v="25"/>
    <s v="Hasta la finalización del curso siguiente"/>
    <s v="COMUN"/>
    <s v="ALTA"/>
    <m/>
    <m/>
    <m/>
    <m/>
    <m/>
    <m/>
    <m/>
    <m/>
    <m/>
    <m/>
  </r>
  <r>
    <x v="9"/>
    <x v="73"/>
    <s v="Papel o informático"/>
    <x v="10"/>
    <s v="Permanente"/>
    <s v="COMUN"/>
    <s v="ALTA"/>
    <m/>
    <m/>
    <m/>
    <m/>
    <m/>
    <m/>
    <m/>
    <m/>
    <m/>
    <m/>
  </r>
  <r>
    <x v="9"/>
    <x v="74"/>
    <s v="Papel o informático"/>
    <x v="26"/>
    <s v="Hasta la finalización del curso siguiente"/>
    <s v="COMUN"/>
    <s v="ALTA"/>
    <m/>
    <m/>
    <m/>
    <m/>
    <m/>
    <m/>
    <m/>
    <m/>
    <m/>
    <m/>
  </r>
  <r>
    <x v="9"/>
    <x v="75"/>
    <s v="Papel o informático"/>
    <x v="27"/>
    <s v="Permanente"/>
    <s v="COMUN"/>
    <s v="ALTA"/>
    <m/>
    <m/>
    <m/>
    <m/>
    <m/>
    <m/>
    <m/>
    <m/>
    <m/>
    <m/>
  </r>
  <r>
    <x v="9"/>
    <x v="76"/>
    <s v="Papel o informático"/>
    <x v="28"/>
    <s v="Permanentemente actualizado"/>
    <s v="COMUN"/>
    <s v="ALTA"/>
    <m/>
    <m/>
    <m/>
    <m/>
    <m/>
    <m/>
    <m/>
    <m/>
    <m/>
    <m/>
  </r>
  <r>
    <x v="9"/>
    <x v="77"/>
    <s v="Papel o informático"/>
    <x v="28"/>
    <s v="Permanentemente actualizado"/>
    <s v="COMUN"/>
    <s v="ALTA"/>
    <m/>
    <m/>
    <m/>
    <m/>
    <m/>
    <m/>
    <m/>
    <m/>
    <m/>
    <m/>
  </r>
  <r>
    <x v="9"/>
    <x v="78"/>
    <s v="Papel o informático"/>
    <x v="28"/>
    <s v="Permanentemente actualizado"/>
    <s v="COMUN"/>
    <s v="ALTA"/>
    <m/>
    <m/>
    <m/>
    <m/>
    <m/>
    <m/>
    <m/>
    <m/>
    <m/>
    <m/>
  </r>
  <r>
    <x v="9"/>
    <x v="79"/>
    <s v="Papel o informático"/>
    <x v="28"/>
    <s v="Permanentemente actualizado"/>
    <s v="COMUN"/>
    <s v="ALTA"/>
    <m/>
    <m/>
    <m/>
    <m/>
    <m/>
    <m/>
    <m/>
    <m/>
    <m/>
    <m/>
  </r>
  <r>
    <x v="10"/>
    <x v="80"/>
    <s v="Papel o informático"/>
    <x v="29"/>
    <s v="Indefinido"/>
    <s v="COMUN"/>
    <s v="ALTA"/>
    <m/>
    <m/>
    <m/>
    <m/>
    <m/>
    <m/>
    <m/>
    <m/>
    <m/>
    <m/>
  </r>
  <r>
    <x v="10"/>
    <x v="81"/>
    <s v="Papel o informático"/>
    <x v="29"/>
    <s v="Indefinido"/>
    <s v="COMUN"/>
    <s v="ALTA"/>
    <m/>
    <m/>
    <m/>
    <m/>
    <m/>
    <m/>
    <m/>
    <m/>
    <m/>
    <m/>
  </r>
  <r>
    <x v="10"/>
    <x v="82"/>
    <s v="Papel o informático"/>
    <x v="29"/>
    <s v="Indefinido/ tiempo de vigencia"/>
    <s v="ESPECÍFICO"/>
    <s v="MEDIA"/>
    <m/>
    <m/>
    <m/>
    <m/>
    <m/>
    <m/>
    <m/>
    <m/>
    <m/>
    <m/>
  </r>
  <r>
    <x v="10"/>
    <x v="83"/>
    <s v="Papel o informático"/>
    <x v="29"/>
    <s v="Indefinido"/>
    <s v="ESPECÍFICO"/>
    <s v="MEDIA"/>
    <m/>
    <m/>
    <m/>
    <m/>
    <m/>
    <m/>
    <m/>
    <m/>
    <m/>
    <m/>
  </r>
  <r>
    <x v="10"/>
    <x v="84"/>
    <s v="Papel o informático"/>
    <x v="29"/>
    <s v="Indefinido"/>
    <s v="COMUN"/>
    <s v="ALTA"/>
    <m/>
    <m/>
    <m/>
    <m/>
    <m/>
    <m/>
    <m/>
    <m/>
    <m/>
    <m/>
  </r>
  <r>
    <x v="10"/>
    <x v="85"/>
    <s v="Papel o informático"/>
    <x v="30"/>
    <s v="Permanente"/>
    <s v="COMUN"/>
    <s v="ALTA"/>
    <m/>
    <m/>
    <m/>
    <m/>
    <m/>
    <m/>
    <m/>
    <m/>
    <m/>
    <m/>
  </r>
  <r>
    <x v="10"/>
    <x v="86"/>
    <s v="Papel o informático"/>
    <x v="29"/>
    <s v="Indefinido"/>
    <s v="COMUN"/>
    <s v="ALTA"/>
    <m/>
    <m/>
    <m/>
    <m/>
    <m/>
    <m/>
    <m/>
    <m/>
    <m/>
    <m/>
  </r>
  <r>
    <x v="10"/>
    <x v="87"/>
    <s v="Papel o informático"/>
    <x v="31"/>
    <s v="Permanentemente actualizado"/>
    <s v="COMUN"/>
    <s v="ALTA"/>
    <m/>
    <m/>
    <m/>
    <m/>
    <m/>
    <m/>
    <m/>
    <m/>
    <m/>
    <m/>
  </r>
  <r>
    <x v="10"/>
    <x v="11"/>
    <s v="Papel o informático"/>
    <x v="0"/>
    <s v="Permanente"/>
    <s v="COMUN"/>
    <s v="ALTA"/>
    <m/>
    <m/>
    <m/>
    <m/>
    <m/>
    <m/>
    <m/>
    <m/>
    <m/>
    <m/>
  </r>
  <r>
    <x v="11"/>
    <x v="80"/>
    <s v="Papel o informático"/>
    <x v="32"/>
    <s v="Indefinido"/>
    <s v="COMUN"/>
    <s v="ALTA"/>
    <m/>
    <m/>
    <m/>
    <m/>
    <m/>
    <m/>
    <m/>
    <m/>
    <m/>
    <m/>
  </r>
  <r>
    <x v="11"/>
    <x v="81"/>
    <s v="Papel o informático"/>
    <x v="29"/>
    <s v="Indefinido"/>
    <s v="COMUN"/>
    <s v="ALTA"/>
    <m/>
    <m/>
    <m/>
    <m/>
    <m/>
    <m/>
    <m/>
    <m/>
    <m/>
    <m/>
  </r>
  <r>
    <x v="11"/>
    <x v="82"/>
    <s v="Papel o informático"/>
    <x v="29"/>
    <s v="Indefinido"/>
    <s v="COMUN"/>
    <s v="ALTA"/>
    <m/>
    <m/>
    <m/>
    <m/>
    <m/>
    <m/>
    <m/>
    <m/>
    <m/>
    <m/>
  </r>
  <r>
    <x v="11"/>
    <x v="83"/>
    <s v="Papel o informático"/>
    <x v="29"/>
    <s v="Indefinido"/>
    <s v="COMUN"/>
    <s v="ALTA"/>
    <m/>
    <m/>
    <m/>
    <m/>
    <m/>
    <m/>
    <m/>
    <m/>
    <m/>
    <m/>
  </r>
  <r>
    <x v="11"/>
    <x v="84"/>
    <s v="Papel o informático"/>
    <x v="29"/>
    <s v="Indefinido"/>
    <s v="COMUN"/>
    <s v="ALTA"/>
    <m/>
    <m/>
    <m/>
    <m/>
    <m/>
    <m/>
    <m/>
    <m/>
    <m/>
    <m/>
  </r>
  <r>
    <x v="11"/>
    <x v="88"/>
    <s v="Papel o informático"/>
    <x v="30"/>
    <s v="Permanente"/>
    <s v="COMUN"/>
    <s v="ALTA"/>
    <m/>
    <m/>
    <m/>
    <m/>
    <m/>
    <m/>
    <m/>
    <m/>
    <m/>
    <m/>
  </r>
  <r>
    <x v="11"/>
    <x v="86"/>
    <s v="Papel o informático"/>
    <x v="29"/>
    <s v="Indefinido"/>
    <s v="COMUN"/>
    <s v="ALTA"/>
    <m/>
    <m/>
    <m/>
    <m/>
    <m/>
    <m/>
    <m/>
    <m/>
    <m/>
    <m/>
  </r>
  <r>
    <x v="11"/>
    <x v="87"/>
    <s v="Papel o informático"/>
    <x v="31"/>
    <s v="Permanentemente actualizado"/>
    <s v="COMUN"/>
    <s v="ALTA"/>
    <m/>
    <m/>
    <m/>
    <m/>
    <m/>
    <m/>
    <m/>
    <m/>
    <m/>
    <m/>
  </r>
  <r>
    <x v="11"/>
    <x v="79"/>
    <s v="Papel o informático"/>
    <x v="10"/>
    <s v="Permanente"/>
    <s v="COMUN"/>
    <s v="ALTA"/>
    <m/>
    <m/>
    <m/>
    <m/>
    <m/>
    <m/>
    <m/>
    <m/>
    <m/>
    <m/>
  </r>
  <r>
    <x v="11"/>
    <x v="11"/>
    <s v="Papel o informático"/>
    <x v="0"/>
    <s v="Permanentemente actualizado"/>
    <s v="COMUN"/>
    <s v="ALTA"/>
    <m/>
    <m/>
    <m/>
    <m/>
    <m/>
    <m/>
    <m/>
    <m/>
    <m/>
    <m/>
  </r>
  <r>
    <x v="12"/>
    <x v="89"/>
    <s v="Papel o informático"/>
    <x v="18"/>
    <n v="1"/>
    <s v="COMUN"/>
    <s v="ALTA"/>
    <m/>
    <m/>
    <m/>
    <m/>
    <m/>
    <m/>
    <m/>
    <m/>
    <m/>
    <m/>
  </r>
  <r>
    <x v="12"/>
    <x v="90"/>
    <s v="Papel o informático"/>
    <x v="18"/>
    <n v="1"/>
    <s v="COMUN"/>
    <s v="ALTA"/>
    <m/>
    <m/>
    <m/>
    <m/>
    <m/>
    <m/>
    <m/>
    <m/>
    <m/>
    <m/>
  </r>
  <r>
    <x v="12"/>
    <x v="91"/>
    <s v="Papel o informático"/>
    <x v="18"/>
    <n v="1"/>
    <s v="COMUN"/>
    <s v="ALTA"/>
    <m/>
    <m/>
    <m/>
    <m/>
    <m/>
    <m/>
    <m/>
    <m/>
    <m/>
    <m/>
  </r>
  <r>
    <x v="12"/>
    <x v="92"/>
    <s v="Papel o informático"/>
    <x v="18"/>
    <n v="1"/>
    <s v="COMUN"/>
    <s v="ALTA"/>
    <m/>
    <m/>
    <m/>
    <m/>
    <m/>
    <m/>
    <m/>
    <m/>
    <m/>
    <m/>
  </r>
  <r>
    <x v="12"/>
    <x v="93"/>
    <s v="Papel o informático"/>
    <x v="33"/>
    <n v="2"/>
    <s v="COMUN"/>
    <s v="ALTA"/>
    <m/>
    <m/>
    <m/>
    <m/>
    <m/>
    <m/>
    <m/>
    <m/>
    <m/>
    <m/>
  </r>
  <r>
    <x v="12"/>
    <x v="94"/>
    <s v="Papel o informático"/>
    <x v="33"/>
    <n v="2"/>
    <s v="COMUN"/>
    <s v="ALTA"/>
    <m/>
    <m/>
    <m/>
    <m/>
    <m/>
    <m/>
    <m/>
    <m/>
    <m/>
    <m/>
  </r>
  <r>
    <x v="12"/>
    <x v="95"/>
    <s v="Papel o informático"/>
    <x v="34"/>
    <s v="Indefinido"/>
    <s v="COMUN"/>
    <s v="ALTA"/>
    <m/>
    <m/>
    <m/>
    <m/>
    <m/>
    <m/>
    <m/>
    <m/>
    <m/>
    <m/>
  </r>
  <r>
    <x v="12"/>
    <x v="96"/>
    <s v="Papel o informático"/>
    <x v="10"/>
    <s v="Permanente"/>
    <s v="COMUN"/>
    <s v="ALTA"/>
    <m/>
    <m/>
    <m/>
    <m/>
    <m/>
    <m/>
    <m/>
    <m/>
    <m/>
    <m/>
  </r>
  <r>
    <x v="12"/>
    <x v="87"/>
    <s v="Papel o informático"/>
    <x v="31"/>
    <s v="Permanente"/>
    <s v="COMUN"/>
    <s v="ALTA"/>
    <m/>
    <m/>
    <m/>
    <m/>
    <m/>
    <m/>
    <m/>
    <m/>
    <m/>
    <m/>
  </r>
  <r>
    <x v="12"/>
    <x v="79"/>
    <s v="Papel o informático"/>
    <x v="10"/>
    <s v="Permanente"/>
    <s v="COMUN"/>
    <s v="ALTA"/>
    <m/>
    <m/>
    <m/>
    <m/>
    <m/>
    <m/>
    <m/>
    <m/>
    <m/>
    <m/>
  </r>
  <r>
    <x v="13"/>
    <x v="97"/>
    <s v="Papel y/o informático"/>
    <x v="11"/>
    <n v="4"/>
    <s v="COMUN"/>
    <s v="ALTA"/>
    <m/>
    <m/>
    <m/>
    <m/>
    <m/>
    <m/>
    <m/>
    <m/>
    <m/>
    <s v="SI"/>
  </r>
  <r>
    <x v="13"/>
    <x v="98"/>
    <s v="Papel y/o informático"/>
    <x v="11"/>
    <n v="4"/>
    <s v="COMUN"/>
    <s v="ALTA"/>
    <m/>
    <m/>
    <m/>
    <m/>
    <m/>
    <m/>
    <m/>
    <m/>
    <m/>
    <s v="SI"/>
  </r>
  <r>
    <x v="13"/>
    <x v="99"/>
    <s v="Papel y/o informático"/>
    <x v="35"/>
    <n v="4"/>
    <s v="ESPECÍFICO"/>
    <s v="MEDIA"/>
    <m/>
    <m/>
    <m/>
    <m/>
    <m/>
    <m/>
    <m/>
    <m/>
    <m/>
    <s v="SI"/>
  </r>
  <r>
    <x v="13"/>
    <x v="100"/>
    <s v="Papel y/o informático"/>
    <x v="11"/>
    <n v="4"/>
    <s v="COMUN"/>
    <s v="ALTA"/>
    <m/>
    <m/>
    <m/>
    <m/>
    <m/>
    <m/>
    <m/>
    <m/>
    <m/>
    <s v="SI"/>
  </r>
  <r>
    <x v="13"/>
    <x v="101"/>
    <s v="Papel y/o informático"/>
    <x v="11"/>
    <n v="4"/>
    <s v="COMUN"/>
    <s v="ALTA"/>
    <m/>
    <m/>
    <m/>
    <m/>
    <m/>
    <m/>
    <m/>
    <m/>
    <m/>
    <s v="SI"/>
  </r>
  <r>
    <x v="13"/>
    <x v="102"/>
    <s v="Papel y/o informático"/>
    <x v="11"/>
    <n v="4"/>
    <s v="COMUN"/>
    <s v="ALTA"/>
    <m/>
    <m/>
    <m/>
    <m/>
    <m/>
    <m/>
    <m/>
    <m/>
    <m/>
    <s v="SI"/>
  </r>
  <r>
    <x v="13"/>
    <x v="103"/>
    <s v="Papel y/o informático"/>
    <x v="11"/>
    <n v="4"/>
    <s v="COMUN"/>
    <s v="ALTA"/>
    <m/>
    <m/>
    <m/>
    <m/>
    <m/>
    <m/>
    <m/>
    <m/>
    <m/>
    <s v="SI"/>
  </r>
  <r>
    <x v="13"/>
    <x v="104"/>
    <s v="Papel y/o informático"/>
    <x v="11"/>
    <n v="4"/>
    <s v="COMUN"/>
    <s v="ALTA"/>
    <m/>
    <m/>
    <m/>
    <m/>
    <m/>
    <m/>
    <m/>
    <m/>
    <m/>
    <s v="SI"/>
  </r>
  <r>
    <x v="13"/>
    <x v="105"/>
    <s v="Papel y/o informático"/>
    <x v="0"/>
    <n v="4"/>
    <s v="COMUN"/>
    <s v="ALTA"/>
    <m/>
    <m/>
    <m/>
    <m/>
    <m/>
    <m/>
    <m/>
    <m/>
    <m/>
    <s v="SI"/>
  </r>
  <r>
    <x v="13"/>
    <x v="68"/>
    <s v="Papel y/o informático"/>
    <x v="0"/>
    <n v="4"/>
    <s v="COMUN"/>
    <s v="ALTA"/>
    <m/>
    <m/>
    <m/>
    <m/>
    <m/>
    <m/>
    <m/>
    <m/>
    <m/>
    <s v="SI"/>
  </r>
  <r>
    <x v="13"/>
    <x v="106"/>
    <s v="Informático"/>
    <x v="36"/>
    <m/>
    <s v="COMUN"/>
    <s v="ALTA"/>
    <s v="Web"/>
    <m/>
    <m/>
    <m/>
    <m/>
    <d v="2022-02-28T00:00:00"/>
    <s v="2021/2022"/>
    <s v="junta de Facultad"/>
    <m/>
    <s v="SI"/>
  </r>
  <r>
    <x v="13"/>
    <x v="107"/>
    <s v="Papel o informático"/>
    <x v="37"/>
    <n v="4"/>
    <s v="COMUN"/>
    <s v="ALTA"/>
    <m/>
    <m/>
    <m/>
    <m/>
    <m/>
    <m/>
    <m/>
    <m/>
    <m/>
    <m/>
  </r>
  <r>
    <x v="13"/>
    <x v="79"/>
    <s v="Papel o informático"/>
    <x v="37"/>
    <s v="Permanentemente actualizado"/>
    <s v="COMUN"/>
    <s v="ALTA"/>
    <m/>
    <m/>
    <m/>
    <m/>
    <m/>
    <m/>
    <m/>
    <m/>
    <m/>
    <m/>
  </r>
  <r>
    <x v="14"/>
    <x v="108"/>
    <s v="Papel o informático"/>
    <x v="38"/>
    <s v="Permanente"/>
    <s v="COMUN"/>
    <s v="ALTA"/>
    <m/>
    <m/>
    <m/>
    <m/>
    <m/>
    <m/>
    <m/>
    <m/>
    <m/>
    <m/>
  </r>
  <r>
    <x v="14"/>
    <x v="109"/>
    <s v="Papel o informático"/>
    <x v="39"/>
    <s v="Permanente"/>
    <s v="COMUN"/>
    <s v="ALTA"/>
    <m/>
    <m/>
    <m/>
    <m/>
    <m/>
    <m/>
    <m/>
    <m/>
    <m/>
    <m/>
  </r>
  <r>
    <x v="14"/>
    <x v="110"/>
    <s v="Papel o informático"/>
    <x v="40"/>
    <s v="Permanente"/>
    <s v="COMUN"/>
    <s v="ALTA"/>
    <m/>
    <m/>
    <m/>
    <m/>
    <m/>
    <m/>
    <m/>
    <m/>
    <m/>
    <m/>
  </r>
  <r>
    <x v="14"/>
    <x v="111"/>
    <s v="Papel o informático"/>
    <x v="23"/>
    <s v="Permanente"/>
    <s v="COMUN"/>
    <s v="ALTA"/>
    <m/>
    <m/>
    <m/>
    <m/>
    <m/>
    <m/>
    <m/>
    <m/>
    <m/>
    <m/>
  </r>
  <r>
    <x v="14"/>
    <x v="112"/>
    <s v="Papel o informático"/>
    <x v="41"/>
    <s v="Permanente"/>
    <s v="COMUN"/>
    <s v="ALTA"/>
    <m/>
    <m/>
    <m/>
    <m/>
    <m/>
    <m/>
    <m/>
    <m/>
    <m/>
    <m/>
  </r>
  <r>
    <x v="14"/>
    <x v="113"/>
    <s v="Papel o informático"/>
    <x v="42"/>
    <s v="Permanente"/>
    <s v="COMUN"/>
    <s v="ALTA"/>
    <m/>
    <m/>
    <m/>
    <m/>
    <m/>
    <m/>
    <m/>
    <m/>
    <m/>
    <m/>
  </r>
  <r>
    <x v="14"/>
    <x v="114"/>
    <s v="Papel o informático"/>
    <x v="43"/>
    <s v="Permanente"/>
    <s v="COMUN"/>
    <s v="ALTA"/>
    <m/>
    <m/>
    <m/>
    <m/>
    <m/>
    <m/>
    <m/>
    <m/>
    <m/>
    <m/>
  </r>
  <r>
    <x v="14"/>
    <x v="115"/>
    <s v="Papel o informático"/>
    <x v="44"/>
    <s v="Permanente"/>
    <s v="COMUN"/>
    <s v="ALTA"/>
    <m/>
    <m/>
    <m/>
    <m/>
    <m/>
    <m/>
    <m/>
    <m/>
    <m/>
    <m/>
  </r>
  <r>
    <x v="14"/>
    <x v="116"/>
    <s v="Papel o informático"/>
    <x v="43"/>
    <s v="Permanente"/>
    <s v="COMUN"/>
    <s v="ALTA"/>
    <m/>
    <m/>
    <m/>
    <m/>
    <m/>
    <m/>
    <m/>
    <m/>
    <m/>
    <m/>
  </r>
  <r>
    <x v="14"/>
    <x v="117"/>
    <s v="Papel o informático"/>
    <x v="45"/>
    <s v="Permanente"/>
    <s v="ESPECÍFICO"/>
    <s v="MEDIA"/>
    <m/>
    <m/>
    <m/>
    <m/>
    <m/>
    <m/>
    <m/>
    <m/>
    <m/>
    <m/>
  </r>
  <r>
    <x v="14"/>
    <x v="118"/>
    <s v="Papel o informático"/>
    <x v="0"/>
    <s v="Permanente"/>
    <s v="COMUN"/>
    <s v="ALTA"/>
    <m/>
    <m/>
    <m/>
    <m/>
    <m/>
    <m/>
    <m/>
    <m/>
    <m/>
    <m/>
  </r>
  <r>
    <x v="15"/>
    <x v="119"/>
    <s v="Papel o informático"/>
    <x v="23"/>
    <s v="Permanentemente actualizado"/>
    <s v="COMUN"/>
    <s v="ALTA"/>
    <m/>
    <m/>
    <m/>
    <m/>
    <m/>
    <m/>
    <m/>
    <m/>
    <m/>
    <m/>
  </r>
  <r>
    <x v="15"/>
    <x v="120"/>
    <s v="Papel o informático"/>
    <x v="23"/>
    <s v="Permanente"/>
    <s v="COMUN"/>
    <s v="ALTA"/>
    <m/>
    <m/>
    <m/>
    <m/>
    <m/>
    <m/>
    <m/>
    <m/>
    <m/>
    <m/>
  </r>
  <r>
    <x v="15"/>
    <x v="121"/>
    <s v="Papel o informático"/>
    <x v="46"/>
    <s v="Permanentemente actualizado"/>
    <s v="COMUN"/>
    <s v="ALTA"/>
    <m/>
    <m/>
    <m/>
    <m/>
    <m/>
    <m/>
    <m/>
    <m/>
    <m/>
    <m/>
  </r>
  <r>
    <x v="15"/>
    <x v="122"/>
    <s v="Papel o informático"/>
    <x v="47"/>
    <s v="Permanentemente actualizado"/>
    <s v="COMUN"/>
    <s v="ALTA"/>
    <m/>
    <m/>
    <m/>
    <m/>
    <m/>
    <m/>
    <m/>
    <m/>
    <m/>
    <m/>
  </r>
  <r>
    <x v="15"/>
    <x v="123"/>
    <s v="Papel o informático"/>
    <x v="47"/>
    <s v="Permanentemente actualizado"/>
    <s v="COMUN"/>
    <s v="ALTA"/>
    <m/>
    <m/>
    <m/>
    <m/>
    <m/>
    <m/>
    <m/>
    <m/>
    <m/>
    <m/>
  </r>
  <r>
    <x v="15"/>
    <x v="124"/>
    <s v="Papel o informático"/>
    <x v="45"/>
    <s v="Permanentemente actualizado"/>
    <s v="ESPECÍFICO"/>
    <s v="ALTA"/>
    <m/>
    <m/>
    <m/>
    <m/>
    <m/>
    <m/>
    <m/>
    <m/>
    <m/>
    <m/>
  </r>
  <r>
    <x v="15"/>
    <x v="125"/>
    <s v="Papel o informático"/>
    <x v="0"/>
    <s v="Permanentemente actualizado"/>
    <s v="ESPECÍFICO"/>
    <s v="ALTA"/>
    <m/>
    <m/>
    <m/>
    <m/>
    <m/>
    <m/>
    <m/>
    <m/>
    <m/>
    <m/>
  </r>
  <r>
    <x v="15"/>
    <x v="126"/>
    <s v="Papel o informático"/>
    <x v="44"/>
    <s v="Permanentemente actualizado"/>
    <s v="COMUN"/>
    <s v="ALTA"/>
    <m/>
    <m/>
    <m/>
    <m/>
    <m/>
    <m/>
    <m/>
    <m/>
    <m/>
    <m/>
  </r>
  <r>
    <x v="16"/>
    <x v="11"/>
    <s v="Papel o informático"/>
    <x v="0"/>
    <s v="Permanentemente actualizado"/>
    <s v="COMUN"/>
    <s v="ALTA"/>
    <m/>
    <m/>
    <m/>
    <m/>
    <m/>
    <m/>
    <m/>
    <m/>
    <m/>
    <m/>
  </r>
  <r>
    <x v="16"/>
    <x v="25"/>
    <s v="Papel o informático"/>
    <x v="4"/>
    <s v="Permanentemente actualizado"/>
    <s v="ESPECÍFICO"/>
    <s v="ALTA"/>
    <m/>
    <m/>
    <m/>
    <m/>
    <m/>
    <m/>
    <m/>
    <m/>
    <m/>
    <m/>
  </r>
  <r>
    <x v="16"/>
    <x v="13"/>
    <s v="Papel o informático"/>
    <x v="0"/>
    <s v="Permanentemente actualizado"/>
    <s v="COMUN"/>
    <s v="ALTA"/>
    <m/>
    <m/>
    <m/>
    <m/>
    <m/>
    <m/>
    <m/>
    <m/>
    <m/>
    <m/>
  </r>
  <r>
    <x v="16"/>
    <x v="14"/>
    <s v="Papel o informático"/>
    <x v="48"/>
    <s v="Permanentemente actualizado"/>
    <s v="COMUN"/>
    <s v="ALTA"/>
    <m/>
    <m/>
    <m/>
    <m/>
    <m/>
    <m/>
    <m/>
    <m/>
    <m/>
    <m/>
  </r>
  <r>
    <x v="16"/>
    <x v="27"/>
    <s v="Papel o informático"/>
    <x v="6"/>
    <s v="Permanente"/>
    <s v="COMUN"/>
    <s v="ALTA"/>
    <m/>
    <m/>
    <m/>
    <m/>
    <m/>
    <m/>
    <m/>
    <m/>
    <m/>
    <m/>
  </r>
  <r>
    <x v="16"/>
    <x v="15"/>
    <s v="Papel o informático"/>
    <x v="0"/>
    <s v="Permanentemente actualizado"/>
    <s v="COMUN"/>
    <s v="ALTA"/>
    <m/>
    <m/>
    <m/>
    <m/>
    <m/>
    <m/>
    <m/>
    <m/>
    <m/>
    <m/>
  </r>
  <r>
    <x v="16"/>
    <x v="28"/>
    <s v="Papel o informático"/>
    <x v="0"/>
    <s v="Permanentemente actualizado"/>
    <s v="COMUN"/>
    <s v="ALTA"/>
    <m/>
    <m/>
    <m/>
    <m/>
    <m/>
    <m/>
    <m/>
    <m/>
    <m/>
    <m/>
  </r>
  <r>
    <x v="16"/>
    <x v="29"/>
    <s v="Papel o informático"/>
    <x v="0"/>
    <s v="Permanentemente actualizado"/>
    <s v="COMUN"/>
    <s v="ALTA"/>
    <m/>
    <m/>
    <m/>
    <m/>
    <m/>
    <m/>
    <m/>
    <m/>
    <m/>
    <m/>
  </r>
  <r>
    <x v="16"/>
    <x v="12"/>
    <s v="Papel o informático"/>
    <x v="0"/>
    <s v="Permanentemente actualizado"/>
    <s v="COMUN"/>
    <s v="ALTA"/>
    <m/>
    <m/>
    <m/>
    <m/>
    <m/>
    <m/>
    <m/>
    <m/>
    <m/>
    <m/>
  </r>
  <r>
    <x v="16"/>
    <x v="127"/>
    <s v="Papel o informático"/>
    <x v="0"/>
    <s v="Permanentemente actualizado"/>
    <s v="COMUN"/>
    <s v="ALTA"/>
    <m/>
    <m/>
    <m/>
    <m/>
    <m/>
    <m/>
    <m/>
    <m/>
    <m/>
    <m/>
  </r>
  <r>
    <x v="16"/>
    <x v="128"/>
    <s v="Papel o informático"/>
    <x v="49"/>
    <s v="Permanentemente actualizado"/>
    <s v="COMUN"/>
    <s v="ALTA"/>
    <m/>
    <m/>
    <m/>
    <m/>
    <m/>
    <m/>
    <m/>
    <m/>
    <m/>
    <m/>
  </r>
  <r>
    <x v="16"/>
    <x v="129"/>
    <s v="Papel o informático"/>
    <x v="43"/>
    <s v="Permanentemente actualizado"/>
    <s v="COMUN"/>
    <s v="ALTA"/>
    <m/>
    <m/>
    <m/>
    <m/>
    <m/>
    <m/>
    <m/>
    <m/>
    <m/>
    <m/>
  </r>
  <r>
    <x v="16"/>
    <x v="130"/>
    <s v="Papel o informático"/>
    <x v="0"/>
    <s v="Permanentemente actualizado"/>
    <s v="ESPECÍFICO"/>
    <s v="MEDIA"/>
    <m/>
    <m/>
    <m/>
    <m/>
    <m/>
    <m/>
    <m/>
    <m/>
    <m/>
    <m/>
  </r>
  <r>
    <x v="16"/>
    <x v="131"/>
    <s v="Papel o informático"/>
    <x v="49"/>
    <s v="Permanentemente actualizado"/>
    <s v="ESPECÍFICO"/>
    <s v="ALTA"/>
    <m/>
    <m/>
    <m/>
    <m/>
    <m/>
    <m/>
    <m/>
    <m/>
    <m/>
    <m/>
  </r>
  <r>
    <x v="17"/>
    <x v="132"/>
    <s v="Papel  o informático"/>
    <x v="50"/>
    <n v="6"/>
    <s v="ESPECÍFICO"/>
    <s v="ALTA"/>
    <m/>
    <m/>
    <m/>
    <m/>
    <m/>
    <m/>
    <m/>
    <m/>
    <s v="SI"/>
    <s v="SI"/>
  </r>
  <r>
    <x v="17"/>
    <x v="133"/>
    <s v="Papel  o informático"/>
    <x v="51"/>
    <n v="6"/>
    <s v="ESPECÍFICO"/>
    <s v="ALTA"/>
    <m/>
    <m/>
    <m/>
    <m/>
    <m/>
    <m/>
    <m/>
    <m/>
    <s v="SI"/>
    <s v="SI"/>
  </r>
  <r>
    <x v="17"/>
    <x v="134"/>
    <s v="Papel  o informático"/>
    <x v="52"/>
    <n v="6"/>
    <s v="ESPECÍFICO"/>
    <s v="ALTA"/>
    <m/>
    <m/>
    <m/>
    <m/>
    <m/>
    <m/>
    <m/>
    <m/>
    <s v="SI"/>
    <s v="SI"/>
  </r>
  <r>
    <x v="17"/>
    <x v="135"/>
    <s v="Papel  o informático"/>
    <x v="53"/>
    <n v="6"/>
    <s v="ESPECÍFICO"/>
    <s v="ALTA"/>
    <m/>
    <m/>
    <m/>
    <m/>
    <m/>
    <m/>
    <m/>
    <m/>
    <s v="SI"/>
    <s v="SI"/>
  </r>
  <r>
    <x v="18"/>
    <x v="14"/>
    <s v="Papel  o informático"/>
    <x v="48"/>
    <s v="Permanentemente actualizado"/>
    <s v="COMUN"/>
    <s v="ALTA"/>
    <m/>
    <m/>
    <m/>
    <m/>
    <m/>
    <m/>
    <m/>
    <m/>
    <m/>
    <m/>
  </r>
  <r>
    <x v="18"/>
    <x v="27"/>
    <s v="Papel  o informático"/>
    <x v="6"/>
    <s v="Permanentemente actualizado"/>
    <s v="COMUN"/>
    <s v="ALTA"/>
    <m/>
    <m/>
    <m/>
    <m/>
    <m/>
    <m/>
    <m/>
    <m/>
    <m/>
    <m/>
  </r>
  <r>
    <x v="18"/>
    <x v="15"/>
    <s v="Papel  o informático"/>
    <x v="0"/>
    <s v="Permanentemente actualizado"/>
    <s v="COMUN"/>
    <s v="ALTA"/>
    <m/>
    <m/>
    <m/>
    <m/>
    <m/>
    <m/>
    <m/>
    <m/>
    <m/>
    <m/>
  </r>
  <r>
    <x v="18"/>
    <x v="28"/>
    <s v="Papel  o informático"/>
    <x v="0"/>
    <s v="Permanentemente actualizado"/>
    <s v="COMUN"/>
    <s v="ALTA"/>
    <m/>
    <m/>
    <m/>
    <m/>
    <m/>
    <m/>
    <m/>
    <m/>
    <m/>
    <m/>
  </r>
  <r>
    <x v="18"/>
    <x v="29"/>
    <s v="Papel  o informático"/>
    <x v="0"/>
    <s v="Permanentemente actualizado"/>
    <s v="COMUN"/>
    <s v="ALTA"/>
    <m/>
    <m/>
    <m/>
    <m/>
    <m/>
    <m/>
    <m/>
    <m/>
    <m/>
    <m/>
  </r>
  <r>
    <x v="18"/>
    <x v="136"/>
    <s v="Papel  o informático"/>
    <x v="54"/>
    <s v="Permanentemente actualizado"/>
    <s v="COMUN"/>
    <s v="ALTA"/>
    <m/>
    <m/>
    <m/>
    <m/>
    <m/>
    <m/>
    <m/>
    <m/>
    <m/>
    <m/>
  </r>
  <r>
    <x v="18"/>
    <x v="137"/>
    <s v="Papel  o informático"/>
    <x v="49"/>
    <s v="Permanentemente actualizado"/>
    <s v="COMUN"/>
    <s v="ALTA"/>
    <m/>
    <m/>
    <m/>
    <m/>
    <m/>
    <m/>
    <m/>
    <m/>
    <m/>
    <m/>
  </r>
  <r>
    <x v="18"/>
    <x v="138"/>
    <s v="Papel  o informático"/>
    <x v="49"/>
    <s v="Permanentemente actualizado"/>
    <s v="ESPECÍFICO"/>
    <s v="ALTA"/>
    <m/>
    <m/>
    <m/>
    <m/>
    <m/>
    <m/>
    <m/>
    <m/>
    <m/>
    <m/>
  </r>
  <r>
    <x v="18"/>
    <x v="139"/>
    <s v="Papel  o informático"/>
    <x v="0"/>
    <s v="Permanentemente actualizado"/>
    <s v="COMUN"/>
    <s v="ALTA"/>
    <m/>
    <m/>
    <m/>
    <m/>
    <m/>
    <m/>
    <m/>
    <m/>
    <m/>
    <m/>
  </r>
  <r>
    <x v="18"/>
    <x v="140"/>
    <s v="Papel  o informático"/>
    <x v="0"/>
    <s v="Permanentemente actualizado"/>
    <s v="COMUN"/>
    <s v="ALTA"/>
    <m/>
    <m/>
    <m/>
    <m/>
    <m/>
    <m/>
    <m/>
    <m/>
    <m/>
    <m/>
  </r>
  <r>
    <x v="19"/>
    <x v="141"/>
    <s v="Papel  o informático"/>
    <x v="0"/>
    <s v="Permanentemente actualizado"/>
    <s v="COMUN"/>
    <s v="ALTA"/>
    <m/>
    <m/>
    <m/>
    <m/>
    <m/>
    <m/>
    <m/>
    <m/>
    <m/>
    <m/>
  </r>
  <r>
    <x v="19"/>
    <x v="12"/>
    <s v="Papel  o informático"/>
    <x v="0"/>
    <s v="Permanentemente actualizado"/>
    <s v="COMUN"/>
    <s v="ALTA"/>
    <m/>
    <m/>
    <m/>
    <m/>
    <m/>
    <m/>
    <m/>
    <m/>
    <m/>
    <m/>
  </r>
  <r>
    <x v="19"/>
    <x v="142"/>
    <s v="Papel  o informático"/>
    <x v="0"/>
    <s v="Permanentemente actualizado"/>
    <s v="COMUN"/>
    <s v="ALTA"/>
    <m/>
    <m/>
    <m/>
    <m/>
    <m/>
    <m/>
    <m/>
    <m/>
    <m/>
    <m/>
  </r>
  <r>
    <x v="19"/>
    <x v="143"/>
    <s v="Papel  o informático"/>
    <x v="0"/>
    <s v="Permanentemente actualizado"/>
    <s v="COMUN"/>
    <s v="ALTA"/>
    <m/>
    <m/>
    <m/>
    <m/>
    <m/>
    <m/>
    <m/>
    <m/>
    <m/>
    <m/>
  </r>
  <r>
    <x v="19"/>
    <x v="144"/>
    <s v="Papel  o informático"/>
    <x v="0"/>
    <s v="Permanentemente actualizado"/>
    <s v="COMUN"/>
    <s v="ALTA"/>
    <m/>
    <m/>
    <m/>
    <m/>
    <m/>
    <m/>
    <m/>
    <m/>
    <m/>
    <m/>
  </r>
  <r>
    <x v="19"/>
    <x v="145"/>
    <s v="Papel  o informático"/>
    <x v="0"/>
    <s v="Permanentemente actualizado"/>
    <s v="COMUN"/>
    <s v="ALTA"/>
    <m/>
    <m/>
    <m/>
    <m/>
    <m/>
    <m/>
    <m/>
    <m/>
    <m/>
    <m/>
  </r>
  <r>
    <x v="20"/>
    <x v="14"/>
    <s v="Papel  o informático"/>
    <x v="0"/>
    <s v="Permanentemente actualizado"/>
    <s v="COMUN"/>
    <s v="ALTA"/>
    <m/>
    <m/>
    <m/>
    <m/>
    <m/>
    <m/>
    <m/>
    <m/>
    <m/>
    <m/>
  </r>
  <r>
    <x v="20"/>
    <x v="27"/>
    <s v="Papel  o informático"/>
    <x v="55"/>
    <s v="Permanente"/>
    <s v="COMUN"/>
    <s v="ALTA"/>
    <m/>
    <m/>
    <m/>
    <m/>
    <m/>
    <m/>
    <m/>
    <m/>
    <m/>
    <m/>
  </r>
  <r>
    <x v="20"/>
    <x v="15"/>
    <s v="Papel  o informático"/>
    <x v="0"/>
    <s v="Permanentemente actualizado"/>
    <s v="COMUN"/>
    <s v="ALTA"/>
    <m/>
    <m/>
    <m/>
    <m/>
    <m/>
    <m/>
    <m/>
    <m/>
    <m/>
    <m/>
  </r>
  <r>
    <x v="20"/>
    <x v="28"/>
    <s v="Papel  o informático"/>
    <x v="0"/>
    <s v="Permanentemente actualizado"/>
    <s v="COMUN"/>
    <s v="ALTA"/>
    <m/>
    <m/>
    <m/>
    <m/>
    <m/>
    <m/>
    <m/>
    <m/>
    <m/>
    <m/>
  </r>
  <r>
    <x v="20"/>
    <x v="29"/>
    <s v="Papel  o informático"/>
    <x v="0"/>
    <s v="Permanentemente actualizado"/>
    <s v="COMUN"/>
    <s v="ALTA"/>
    <m/>
    <m/>
    <m/>
    <m/>
    <m/>
    <m/>
    <m/>
    <m/>
    <m/>
    <m/>
  </r>
  <r>
    <x v="20"/>
    <x v="136"/>
    <s v="Papel  o informático"/>
    <x v="12"/>
    <s v="Permanentemente actualizado"/>
    <s v="COMUN"/>
    <s v="ALTA"/>
    <m/>
    <m/>
    <m/>
    <m/>
    <m/>
    <m/>
    <m/>
    <m/>
    <m/>
    <m/>
  </r>
  <r>
    <x v="20"/>
    <x v="129"/>
    <s v="Papel  o informático"/>
    <x v="43"/>
    <s v="Permanentemente actualizado"/>
    <s v="COMUN"/>
    <s v="ALTA"/>
    <m/>
    <m/>
    <m/>
    <m/>
    <m/>
    <m/>
    <m/>
    <m/>
    <m/>
    <m/>
  </r>
  <r>
    <x v="20"/>
    <x v="146"/>
    <s v="Papel  o informático"/>
    <x v="0"/>
    <s v="Permanentemente actualizado"/>
    <s v="COMUN"/>
    <s v="ALTA"/>
    <m/>
    <m/>
    <m/>
    <m/>
    <m/>
    <m/>
    <m/>
    <m/>
    <m/>
    <m/>
  </r>
  <r>
    <x v="20"/>
    <x v="127"/>
    <s v="Papel  o informático"/>
    <x v="0"/>
    <s v="Permanentemente actualizado"/>
    <s v="COMUN"/>
    <s v="ALTA"/>
    <m/>
    <m/>
    <m/>
    <m/>
    <m/>
    <m/>
    <m/>
    <m/>
    <m/>
    <m/>
  </r>
  <r>
    <x v="20"/>
    <x v="147"/>
    <s v="Papel  o informático"/>
    <x v="0"/>
    <s v="Permanente"/>
    <s v="ESPECÍFICO"/>
    <s v="ALTA"/>
    <m/>
    <m/>
    <m/>
    <m/>
    <m/>
    <m/>
    <m/>
    <m/>
    <m/>
    <m/>
  </r>
  <r>
    <x v="20"/>
    <x v="148"/>
    <s v="Papel  o informático"/>
    <x v="0"/>
    <s v="Permanentemente actualizado"/>
    <s v="COMUN"/>
    <s v="ALTA"/>
    <m/>
    <m/>
    <m/>
    <m/>
    <m/>
    <m/>
    <m/>
    <m/>
    <m/>
    <m/>
  </r>
  <r>
    <x v="20"/>
    <x v="149"/>
    <s v="Papel  o informático"/>
    <x v="0"/>
    <s v="Permanentemente actualizado"/>
    <s v="COMUN"/>
    <s v="ALTA"/>
    <m/>
    <m/>
    <m/>
    <m/>
    <m/>
    <m/>
    <m/>
    <m/>
    <m/>
    <m/>
  </r>
  <r>
    <x v="21"/>
    <x v="150"/>
    <s v="Papel  o informático"/>
    <x v="0"/>
    <s v="Permanentemente actualizado"/>
    <s v="COMUN"/>
    <s v="ALTA"/>
    <m/>
    <m/>
    <m/>
    <m/>
    <m/>
    <m/>
    <m/>
    <m/>
    <m/>
    <m/>
  </r>
  <r>
    <x v="21"/>
    <x v="151"/>
    <s v="Papel  o informático"/>
    <x v="0"/>
    <s v="Permanentemente actualizado"/>
    <s v="COMUN"/>
    <s v="ALTA"/>
    <m/>
    <m/>
    <m/>
    <m/>
    <m/>
    <m/>
    <m/>
    <m/>
    <m/>
    <m/>
  </r>
  <r>
    <x v="21"/>
    <x v="152"/>
    <m/>
    <x v="36"/>
    <m/>
    <s v="COMUN"/>
    <s v="ALTA"/>
    <m/>
    <m/>
    <m/>
    <m/>
    <m/>
    <m/>
    <m/>
    <m/>
    <m/>
    <m/>
  </r>
  <r>
    <x v="21"/>
    <x v="153"/>
    <m/>
    <x v="36"/>
    <m/>
    <s v="COMUN"/>
    <s v="ALTA"/>
    <m/>
    <m/>
    <m/>
    <m/>
    <m/>
    <m/>
    <m/>
    <m/>
    <m/>
    <m/>
  </r>
  <r>
    <x v="21"/>
    <x v="154"/>
    <m/>
    <x v="36"/>
    <m/>
    <s v="COMUN"/>
    <s v="ALTA"/>
    <m/>
    <m/>
    <m/>
    <m/>
    <m/>
    <m/>
    <m/>
    <m/>
    <m/>
    <m/>
  </r>
  <r>
    <x v="22"/>
    <x v="155"/>
    <s v="Papel  o informático"/>
    <x v="0"/>
    <s v="Permanentemente actualizado"/>
    <s v="COMUN"/>
    <s v="ALTA"/>
    <m/>
    <m/>
    <m/>
    <m/>
    <m/>
    <m/>
    <m/>
    <m/>
    <m/>
    <m/>
  </r>
  <r>
    <x v="22"/>
    <x v="156"/>
    <s v="Papel  o informático"/>
    <x v="0"/>
    <s v="Permanentemente actualizado"/>
    <s v="ESPECÍFICO"/>
    <s v="ALTA"/>
    <m/>
    <m/>
    <m/>
    <m/>
    <m/>
    <m/>
    <m/>
    <m/>
    <m/>
    <m/>
  </r>
  <r>
    <x v="22"/>
    <x v="157"/>
    <s v="Papel  o informático"/>
    <x v="0"/>
    <s v="Permanentemente actualizado"/>
    <s v="COMUN"/>
    <s v="ALTA"/>
    <m/>
    <m/>
    <m/>
    <m/>
    <m/>
    <m/>
    <m/>
    <m/>
    <m/>
    <m/>
  </r>
  <r>
    <x v="22"/>
    <x v="158"/>
    <s v="Papel  o informático"/>
    <x v="0"/>
    <s v="Permanentemente actualizado"/>
    <s v="COMUN"/>
    <s v="ALTA"/>
    <m/>
    <m/>
    <m/>
    <m/>
    <m/>
    <m/>
    <m/>
    <m/>
    <m/>
    <m/>
  </r>
  <r>
    <x v="22"/>
    <x v="159"/>
    <s v="Papel  o informático"/>
    <x v="0"/>
    <s v="Permanentemente actualizado"/>
    <s v="COMUN"/>
    <s v="ALTA"/>
    <m/>
    <m/>
    <m/>
    <m/>
    <m/>
    <m/>
    <m/>
    <m/>
    <m/>
    <m/>
  </r>
  <r>
    <x v="23"/>
    <x v="160"/>
    <s v="Papel  o informático"/>
    <x v="56"/>
    <s v="Permanentemente actualizado"/>
    <s v="ESPECÍFICO"/>
    <s v="ALTA"/>
    <m/>
    <m/>
    <m/>
    <m/>
    <m/>
    <m/>
    <m/>
    <m/>
    <m/>
    <m/>
  </r>
  <r>
    <x v="23"/>
    <x v="161"/>
    <s v="Papel  o informático"/>
    <x v="57"/>
    <s v="Permanentemente actualizado"/>
    <s v="ESPECÍFICO"/>
    <s v="ALTA"/>
    <m/>
    <m/>
    <m/>
    <m/>
    <m/>
    <m/>
    <m/>
    <m/>
    <m/>
    <m/>
  </r>
  <r>
    <x v="23"/>
    <x v="162"/>
    <s v="Papel  o informático"/>
    <x v="57"/>
    <s v="Permanentemente actualizado"/>
    <s v="ESPECÍFICO"/>
    <s v="ALTA"/>
    <m/>
    <m/>
    <m/>
    <m/>
    <m/>
    <m/>
    <m/>
    <m/>
    <m/>
    <m/>
  </r>
  <r>
    <x v="23"/>
    <x v="163"/>
    <s v="Papel  o informático"/>
    <x v="57"/>
    <s v="Permanentemente actualizado"/>
    <s v="ESPECÍFICO"/>
    <s v="MEDIA"/>
    <m/>
    <m/>
    <m/>
    <m/>
    <m/>
    <m/>
    <m/>
    <m/>
    <m/>
    <m/>
  </r>
  <r>
    <x v="23"/>
    <x v="164"/>
    <s v="Papel  o informático"/>
    <x v="56"/>
    <s v="Permanentemente actualizado"/>
    <s v="ESPECÍFICO"/>
    <s v="MEDIA"/>
    <m/>
    <m/>
    <m/>
    <m/>
    <m/>
    <m/>
    <m/>
    <m/>
    <m/>
    <m/>
  </r>
  <r>
    <x v="23"/>
    <x v="165"/>
    <s v="Papel  o informático"/>
    <x v="58"/>
    <s v="Permanentemente actualizado"/>
    <s v="ESPECÍFICO"/>
    <s v="MEDIA"/>
    <m/>
    <m/>
    <m/>
    <m/>
    <m/>
    <m/>
    <m/>
    <m/>
    <m/>
    <m/>
  </r>
  <r>
    <x v="23"/>
    <x v="166"/>
    <s v="Papel  o informático"/>
    <x v="57"/>
    <s v="Permanentemente actualizado"/>
    <s v="COMUN"/>
    <s v="ALTA"/>
    <m/>
    <m/>
    <m/>
    <m/>
    <m/>
    <m/>
    <m/>
    <m/>
    <m/>
    <m/>
  </r>
  <r>
    <x v="23"/>
    <x v="167"/>
    <s v="Papel  o informático"/>
    <x v="0"/>
    <s v="Permanentemente actualizado"/>
    <s v="COMUN"/>
    <s v="ALTA"/>
    <m/>
    <m/>
    <m/>
    <m/>
    <m/>
    <m/>
    <m/>
    <m/>
    <m/>
    <m/>
  </r>
  <r>
    <x v="23"/>
    <x v="168"/>
    <s v="Papel  o informático"/>
    <x v="0"/>
    <s v="Permanentemente actualizado"/>
    <s v="COMUN"/>
    <s v="ALTA"/>
    <m/>
    <m/>
    <m/>
    <m/>
    <m/>
    <m/>
    <m/>
    <m/>
    <m/>
    <m/>
  </r>
  <r>
    <x v="23"/>
    <x v="169"/>
    <s v="Papel  o informático"/>
    <x v="57"/>
    <s v="Permanentemente actualizado"/>
    <s v="COMUN"/>
    <s v="ALTA"/>
    <m/>
    <m/>
    <m/>
    <m/>
    <m/>
    <m/>
    <m/>
    <m/>
    <m/>
    <m/>
  </r>
  <r>
    <x v="23"/>
    <x v="170"/>
    <s v="Papel  o informático"/>
    <x v="57"/>
    <s v="Permanentemente actualizado"/>
    <s v="ESPECÍFICO"/>
    <s v="MEDIA"/>
    <m/>
    <m/>
    <m/>
    <m/>
    <m/>
    <m/>
    <m/>
    <m/>
    <m/>
    <m/>
  </r>
  <r>
    <x v="23"/>
    <x v="171"/>
    <s v="Papel  o informático"/>
    <x v="57"/>
    <s v="Permanentemente actualizado"/>
    <s v="COMUN"/>
    <s v="ALTA"/>
    <m/>
    <m/>
    <m/>
    <m/>
    <m/>
    <m/>
    <m/>
    <m/>
    <m/>
    <m/>
  </r>
  <r>
    <x v="24"/>
    <x v="172"/>
    <s v="Papel o informático"/>
    <x v="0"/>
    <m/>
    <s v="COMUN"/>
    <s v="ALTA"/>
    <s v="Web"/>
    <m/>
    <m/>
    <m/>
    <m/>
    <m/>
    <m/>
    <m/>
    <m/>
    <m/>
  </r>
  <r>
    <x v="24"/>
    <x v="173"/>
    <s v="Papel o informático"/>
    <x v="0"/>
    <m/>
    <s v="COMUN"/>
    <s v="ALTA"/>
    <s v="drive"/>
    <m/>
    <m/>
    <m/>
    <m/>
    <m/>
    <m/>
    <m/>
    <m/>
    <m/>
  </r>
  <r>
    <x v="24"/>
    <x v="174"/>
    <s v="Papel o informático"/>
    <x v="0"/>
    <m/>
    <s v="COMUN"/>
    <s v="ALTA"/>
    <s v="drive"/>
    <m/>
    <m/>
    <m/>
    <m/>
    <m/>
    <m/>
    <m/>
    <m/>
    <m/>
  </r>
</pivotCacheRecords>
</file>

<file path=xl/pivotCache/pivotCacheRecords3.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74">
  <r>
    <x v="0"/>
    <x v="0"/>
    <x v="0"/>
    <x v="0"/>
    <x v="0"/>
    <s v="consultar"/>
    <m/>
    <m/>
    <x v="0"/>
    <m/>
    <m/>
    <m/>
    <m/>
    <m/>
    <m/>
    <m/>
    <m/>
    <m/>
    <m/>
  </r>
  <r>
    <x v="1"/>
    <x v="0"/>
    <x v="1"/>
    <x v="0"/>
    <x v="1"/>
    <s v="Secretaria RANF"/>
    <s v="Pilar GS"/>
    <m/>
    <x v="0"/>
    <m/>
    <m/>
    <m/>
    <m/>
    <m/>
    <m/>
    <m/>
    <m/>
    <m/>
    <m/>
  </r>
  <r>
    <x v="1"/>
    <x v="0"/>
    <x v="1"/>
    <x v="0"/>
    <x v="2"/>
    <s v="Vocal Universidades AEFI"/>
    <s v="Ana I. Torres"/>
    <m/>
    <x v="0"/>
    <m/>
    <m/>
    <m/>
    <m/>
    <m/>
    <m/>
    <m/>
    <m/>
    <m/>
    <m/>
  </r>
  <r>
    <x v="1"/>
    <x v="1"/>
    <x v="1"/>
    <x v="0"/>
    <x v="3"/>
    <s v="Presidente SEFIG"/>
    <s v="consultar"/>
    <m/>
    <x v="0"/>
    <m/>
    <m/>
    <m/>
    <m/>
    <m/>
    <m/>
    <m/>
    <m/>
    <m/>
    <m/>
  </r>
  <r>
    <x v="1"/>
    <x v="1"/>
    <x v="1"/>
    <x v="0"/>
    <x v="4"/>
    <s v="Presidente SEFIG"/>
    <s v="consultar"/>
    <m/>
    <x v="0"/>
    <m/>
    <m/>
    <m/>
    <m/>
    <m/>
    <m/>
    <m/>
    <m/>
    <m/>
    <m/>
  </r>
  <r>
    <x v="2"/>
    <x v="0"/>
    <x v="2"/>
    <x v="0"/>
    <x v="5"/>
    <s v="Vicepresidente miembro externo Comisión Calidad"/>
    <m/>
    <m/>
    <x v="0"/>
    <m/>
    <m/>
    <m/>
    <m/>
    <m/>
    <m/>
    <m/>
    <m/>
    <m/>
    <m/>
  </r>
  <r>
    <x v="3"/>
    <x v="0"/>
    <x v="3"/>
    <x v="0"/>
    <x v="6"/>
    <s v="encuesta general?"/>
    <s v="consultar"/>
    <m/>
    <x v="1"/>
    <m/>
    <m/>
    <m/>
    <m/>
    <m/>
    <m/>
    <m/>
    <m/>
    <m/>
    <m/>
  </r>
  <r>
    <x v="4"/>
    <x v="0"/>
    <x v="4"/>
    <x v="0"/>
    <x v="7"/>
    <m/>
    <m/>
    <m/>
    <x v="1"/>
    <m/>
    <m/>
    <m/>
    <m/>
    <m/>
    <m/>
    <m/>
    <m/>
    <m/>
    <m/>
  </r>
  <r>
    <x v="4"/>
    <x v="0"/>
    <x v="5"/>
    <x v="0"/>
    <x v="8"/>
    <m/>
    <m/>
    <m/>
    <x v="0"/>
    <m/>
    <m/>
    <m/>
    <m/>
    <m/>
    <s v="SI"/>
    <m/>
    <m/>
    <m/>
    <m/>
  </r>
  <r>
    <x v="5"/>
    <x v="0"/>
    <x v="6"/>
    <x v="0"/>
    <x v="9"/>
    <s v="consultar"/>
    <m/>
    <m/>
    <x v="1"/>
    <m/>
    <m/>
    <m/>
    <m/>
    <m/>
    <m/>
    <m/>
    <m/>
    <m/>
    <m/>
  </r>
  <r>
    <x v="6"/>
    <x v="0"/>
    <x v="7"/>
    <x v="0"/>
    <x v="8"/>
    <m/>
    <m/>
    <m/>
    <x v="0"/>
    <m/>
    <m/>
    <m/>
    <m/>
    <m/>
    <s v="SI"/>
    <m/>
    <m/>
    <m/>
    <m/>
  </r>
  <r>
    <x v="7"/>
    <x v="0"/>
    <x v="8"/>
    <x v="0"/>
    <x v="10"/>
    <s v="consultar"/>
    <m/>
    <m/>
    <x v="0"/>
    <m/>
    <m/>
    <m/>
    <m/>
    <m/>
    <s v="SI"/>
    <m/>
    <m/>
    <m/>
    <m/>
  </r>
  <r>
    <x v="8"/>
    <x v="0"/>
    <x v="9"/>
    <x v="0"/>
    <x v="11"/>
    <m/>
    <m/>
    <m/>
    <x v="0"/>
    <m/>
    <m/>
    <m/>
    <m/>
    <m/>
    <s v="SI"/>
    <m/>
    <m/>
    <m/>
    <m/>
  </r>
  <r>
    <x v="9"/>
    <x v="0"/>
    <x v="10"/>
    <x v="0"/>
    <x v="12"/>
    <m/>
    <m/>
    <m/>
    <x v="0"/>
    <m/>
    <m/>
    <m/>
    <m/>
    <m/>
    <m/>
    <m/>
    <m/>
    <m/>
    <m/>
  </r>
  <r>
    <x v="10"/>
    <x v="0"/>
    <x v="11"/>
    <x v="0"/>
    <x v="13"/>
    <s v="consultar"/>
    <m/>
    <m/>
    <x v="1"/>
    <m/>
    <m/>
    <m/>
    <m/>
    <m/>
    <m/>
    <m/>
    <m/>
    <m/>
    <m/>
  </r>
  <r>
    <x v="10"/>
    <x v="0"/>
    <x v="12"/>
    <x v="0"/>
    <x v="8"/>
    <m/>
    <m/>
    <m/>
    <x v="0"/>
    <m/>
    <m/>
    <m/>
    <m/>
    <m/>
    <s v="SI"/>
    <m/>
    <m/>
    <m/>
    <m/>
  </r>
  <r>
    <x v="11"/>
    <x v="0"/>
    <x v="13"/>
    <x v="0"/>
    <x v="8"/>
    <m/>
    <m/>
    <m/>
    <x v="0"/>
    <m/>
    <m/>
    <m/>
    <m/>
    <m/>
    <s v="SI"/>
    <m/>
    <m/>
    <m/>
    <m/>
  </r>
  <r>
    <x v="12"/>
    <x v="0"/>
    <x v="14"/>
    <x v="0"/>
    <x v="14"/>
    <s v="consultar"/>
    <m/>
    <m/>
    <x v="1"/>
    <m/>
    <m/>
    <m/>
    <m/>
    <m/>
    <m/>
    <m/>
    <m/>
    <m/>
    <m/>
  </r>
  <r>
    <x v="12"/>
    <x v="0"/>
    <x v="15"/>
    <x v="0"/>
    <x v="14"/>
    <s v="consultar"/>
    <m/>
    <m/>
    <x v="1"/>
    <m/>
    <m/>
    <m/>
    <m/>
    <m/>
    <m/>
    <m/>
    <m/>
    <m/>
    <m/>
  </r>
  <r>
    <x v="13"/>
    <x v="0"/>
    <x v="16"/>
    <x v="0"/>
    <x v="8"/>
    <m/>
    <m/>
    <m/>
    <x v="0"/>
    <m/>
    <m/>
    <m/>
    <m/>
    <m/>
    <s v="SI"/>
    <m/>
    <m/>
    <m/>
    <m/>
  </r>
  <r>
    <x v="14"/>
    <x v="0"/>
    <x v="10"/>
    <x v="0"/>
    <x v="12"/>
    <m/>
    <m/>
    <m/>
    <x v="0"/>
    <m/>
    <m/>
    <m/>
    <m/>
    <m/>
    <m/>
    <m/>
    <m/>
    <m/>
    <m/>
  </r>
  <r>
    <x v="0"/>
    <x v="1"/>
    <x v="17"/>
    <x v="1"/>
    <x v="15"/>
    <s v="Jaime Alonso Jiménez"/>
    <s v="jaimalon@ucm.es"/>
    <m/>
    <x v="1"/>
    <s v="SI"/>
    <m/>
    <m/>
    <m/>
    <s v="SI"/>
    <s v="SI"/>
    <m/>
    <s v="SI"/>
    <m/>
    <m/>
  </r>
  <r>
    <x v="0"/>
    <x v="1"/>
    <x v="17"/>
    <x v="1"/>
    <x v="16"/>
    <s v="Luis Fernando Carrasco Rodríguez-Rey"/>
    <s v="luisferc@ucm.es"/>
    <m/>
    <x v="1"/>
    <s v="SI"/>
    <m/>
    <m/>
    <m/>
    <s v="SI"/>
    <s v="SI"/>
    <m/>
    <s v="SI"/>
    <m/>
    <m/>
  </r>
  <r>
    <x v="0"/>
    <x v="1"/>
    <x v="17"/>
    <x v="1"/>
    <x v="17"/>
    <s v="Mª Isabel Durango Limárquez"/>
    <s v="midurang@ucm.es"/>
    <m/>
    <x v="1"/>
    <s v="SI"/>
    <m/>
    <m/>
    <m/>
    <s v="SI"/>
    <s v="SI"/>
    <m/>
    <s v="SI"/>
    <m/>
    <m/>
  </r>
  <r>
    <x v="0"/>
    <x v="1"/>
    <x v="17"/>
    <x v="1"/>
    <x v="18"/>
    <s v="Juan Luis Castellano Ruiz"/>
    <s v="juacaste@ucm.es"/>
    <m/>
    <x v="1"/>
    <s v="SI"/>
    <m/>
    <m/>
    <m/>
    <s v="SI"/>
    <s v="SI"/>
    <m/>
    <s v="SI"/>
    <m/>
    <m/>
  </r>
  <r>
    <x v="0"/>
    <x v="1"/>
    <x v="17"/>
    <x v="1"/>
    <x v="19"/>
    <s v="Miriam Fernández Trinidad"/>
    <s v="mirife06@ucm.es"/>
    <m/>
    <x v="1"/>
    <s v="SI"/>
    <m/>
    <m/>
    <m/>
    <s v="SI"/>
    <s v="SI"/>
    <m/>
    <s v="SI"/>
    <m/>
    <m/>
  </r>
  <r>
    <x v="0"/>
    <x v="1"/>
    <x v="17"/>
    <x v="1"/>
    <x v="20"/>
    <s v="Eduardo Fernandez Ulloa"/>
    <s v="edfern10@ucm.es"/>
    <m/>
    <x v="1"/>
    <s v="SI"/>
    <m/>
    <m/>
    <m/>
    <s v="SI"/>
    <s v="SI"/>
    <m/>
    <s v="SI"/>
    <m/>
    <m/>
  </r>
  <r>
    <x v="0"/>
    <x v="1"/>
    <x v="17"/>
    <x v="1"/>
    <x v="21"/>
    <s v="Nury Alejo Bru"/>
    <s v="nalejo@ucm.es"/>
    <m/>
    <x v="1"/>
    <s v="SI"/>
    <m/>
    <m/>
    <m/>
    <s v="SI"/>
    <s v="SI"/>
    <m/>
    <s v="SI"/>
    <m/>
    <m/>
  </r>
  <r>
    <x v="0"/>
    <x v="1"/>
    <x v="18"/>
    <x v="1"/>
    <x v="15"/>
    <s v="Emma Cabezas Moreno"/>
    <s v="emmacabezas@pdi.ucm.es "/>
    <m/>
    <x v="1"/>
    <s v="SI"/>
    <m/>
    <m/>
    <m/>
    <s v="SI"/>
    <s v="SI"/>
    <m/>
    <s v="SI"/>
    <m/>
    <m/>
  </r>
  <r>
    <x v="0"/>
    <x v="1"/>
    <x v="18"/>
    <x v="1"/>
    <x v="16"/>
    <s v="Concepción Martín Cortijo"/>
    <s v="conmar01@ucm.es"/>
    <m/>
    <x v="1"/>
    <s v="SI"/>
    <m/>
    <m/>
    <m/>
    <s v="SI"/>
    <s v="SI"/>
    <m/>
    <s v="SI"/>
    <m/>
    <m/>
  </r>
  <r>
    <x v="0"/>
    <x v="1"/>
    <x v="18"/>
    <x v="1"/>
    <x v="17"/>
    <s v="Carlos Díez Rodríguez"/>
    <s v="carlodie@ucm.es"/>
    <m/>
    <x v="1"/>
    <s v="SI"/>
    <m/>
    <m/>
    <m/>
    <s v="SI"/>
    <s v="SI"/>
    <m/>
    <s v="SI"/>
    <m/>
    <m/>
  </r>
  <r>
    <x v="0"/>
    <x v="1"/>
    <x v="18"/>
    <x v="1"/>
    <x v="18"/>
    <s v="Cristina Andujar Osorno"/>
    <s v="crisandu@ucm.es "/>
    <m/>
    <x v="1"/>
    <s v="SI"/>
    <m/>
    <m/>
    <m/>
    <s v="SI"/>
    <s v="SI"/>
    <m/>
    <s v="SI"/>
    <m/>
    <m/>
  </r>
  <r>
    <x v="0"/>
    <x v="1"/>
    <x v="18"/>
    <x v="1"/>
    <x v="19"/>
    <s v="Esther Sánchez Rodríguez"/>
    <s v="estsan05@ucm.es"/>
    <m/>
    <x v="1"/>
    <s v="SI"/>
    <m/>
    <m/>
    <m/>
    <s v="SI"/>
    <s v="SI"/>
    <m/>
    <s v="SI"/>
    <m/>
    <m/>
  </r>
  <r>
    <x v="0"/>
    <x v="1"/>
    <x v="18"/>
    <x v="1"/>
    <x v="20"/>
    <s v="Isabel Hortelano Tevar"/>
    <s v="mhortela@ucm.es"/>
    <m/>
    <x v="1"/>
    <s v="SI"/>
    <m/>
    <m/>
    <m/>
    <s v="SI"/>
    <s v="SI"/>
    <m/>
    <s v="SI"/>
    <m/>
    <m/>
  </r>
  <r>
    <x v="0"/>
    <x v="1"/>
    <x v="18"/>
    <x v="1"/>
    <x v="21"/>
    <m/>
    <m/>
    <m/>
    <x v="1"/>
    <s v="SI"/>
    <m/>
    <m/>
    <m/>
    <s v="SI"/>
    <s v="SI"/>
    <m/>
    <s v="SI"/>
    <m/>
    <m/>
  </r>
  <r>
    <x v="0"/>
    <x v="1"/>
    <x v="19"/>
    <x v="1"/>
    <x v="22"/>
    <m/>
    <m/>
    <m/>
    <x v="1"/>
    <s v="SI"/>
    <m/>
    <m/>
    <m/>
    <s v="SI"/>
    <s v="SI"/>
    <m/>
    <s v="SI"/>
    <m/>
    <m/>
  </r>
  <r>
    <x v="0"/>
    <x v="1"/>
    <x v="19"/>
    <x v="1"/>
    <x v="21"/>
    <m/>
    <m/>
    <m/>
    <x v="1"/>
    <s v="SI"/>
    <m/>
    <m/>
    <m/>
    <s v="SI"/>
    <s v="SI"/>
    <m/>
    <s v="SI"/>
    <m/>
    <m/>
  </r>
  <r>
    <x v="15"/>
    <x v="2"/>
    <x v="20"/>
    <x v="1"/>
    <x v="23"/>
    <m/>
    <s v="info@plataformadepacientes.org"/>
    <m/>
    <x v="1"/>
    <s v="SI"/>
    <m/>
    <m/>
    <m/>
    <s v="SI"/>
    <s v="SI"/>
    <m/>
    <s v="SI"/>
    <m/>
    <m/>
  </r>
  <r>
    <x v="15"/>
    <x v="2"/>
    <x v="20"/>
    <x v="1"/>
    <x v="24"/>
    <m/>
    <s v="info@forodepacientes.org"/>
    <m/>
    <x v="1"/>
    <s v="SI"/>
    <m/>
    <m/>
    <m/>
    <s v="SI"/>
    <s v="SI"/>
    <m/>
    <s v="SI"/>
    <m/>
    <m/>
  </r>
  <r>
    <x v="15"/>
    <x v="2"/>
    <x v="20"/>
    <x v="1"/>
    <x v="25"/>
    <m/>
    <s v="informacion@contraelcancer.es​"/>
    <m/>
    <x v="1"/>
    <s v="SI"/>
    <m/>
    <m/>
    <m/>
    <s v="SI"/>
    <s v="SI"/>
    <m/>
    <s v="SI"/>
    <m/>
    <m/>
  </r>
  <r>
    <x v="15"/>
    <x v="2"/>
    <x v="20"/>
    <x v="1"/>
    <x v="26"/>
    <m/>
    <s v="cocemfe@cocemfe.es"/>
    <m/>
    <x v="1"/>
    <s v="SI"/>
    <m/>
    <m/>
    <m/>
    <s v="SI"/>
    <s v="SI"/>
    <m/>
    <s v="SI"/>
    <m/>
    <m/>
  </r>
  <r>
    <x v="15"/>
    <x v="2"/>
    <x v="20"/>
    <x v="1"/>
    <x v="27"/>
    <m/>
    <s v="feder@enfermedades-raras.org​"/>
    <m/>
    <x v="1"/>
    <s v="SI"/>
    <m/>
    <m/>
    <m/>
    <s v="SI"/>
    <s v="SI"/>
    <m/>
    <s v="SI"/>
    <m/>
    <m/>
  </r>
  <r>
    <x v="1"/>
    <x v="3"/>
    <x v="21"/>
    <x v="1"/>
    <x v="28"/>
    <m/>
    <m/>
    <m/>
    <x v="1"/>
    <s v="SI"/>
    <m/>
    <m/>
    <m/>
    <s v="SI"/>
    <s v="SI"/>
    <m/>
    <s v="SI"/>
    <m/>
    <m/>
  </r>
  <r>
    <x v="1"/>
    <x v="3"/>
    <x v="22"/>
    <x v="1"/>
    <x v="29"/>
    <m/>
    <s v="info@ande.org"/>
    <m/>
    <x v="1"/>
    <s v="SI"/>
    <m/>
    <m/>
    <m/>
    <s v="SI"/>
    <s v="SI"/>
    <m/>
    <s v="SI"/>
    <m/>
    <m/>
  </r>
  <r>
    <x v="1"/>
    <x v="3"/>
    <x v="23"/>
    <x v="1"/>
    <x v="30"/>
    <m/>
    <s v="info@aefi.net"/>
    <m/>
    <x v="1"/>
    <s v="SI"/>
    <m/>
    <m/>
    <m/>
    <s v="SI"/>
    <s v="SI"/>
    <m/>
    <s v="SI"/>
    <m/>
    <m/>
  </r>
  <r>
    <x v="1"/>
    <x v="3"/>
    <x v="23"/>
    <x v="1"/>
    <x v="31"/>
    <m/>
    <s v="sefidsocialmedia@gmail.com"/>
    <m/>
    <x v="1"/>
    <s v="SI"/>
    <m/>
    <m/>
    <m/>
    <s v="SI"/>
    <s v="SI"/>
    <m/>
    <s v="SI"/>
    <m/>
    <m/>
  </r>
  <r>
    <x v="1"/>
    <x v="3"/>
    <x v="24"/>
    <x v="1"/>
    <x v="32"/>
    <m/>
    <s v="secretaria@sebior.org"/>
    <m/>
    <x v="1"/>
    <s v="SI"/>
    <m/>
    <m/>
    <m/>
    <s v="SI"/>
    <s v="SI"/>
    <m/>
    <s v="SI"/>
    <m/>
    <m/>
  </r>
  <r>
    <x v="1"/>
    <x v="3"/>
    <x v="25"/>
    <x v="1"/>
    <x v="33"/>
    <m/>
    <s v="secretaria@sespas.es"/>
    <m/>
    <x v="1"/>
    <s v="SI"/>
    <m/>
    <m/>
    <m/>
    <s v="SI"/>
    <s v="SI"/>
    <m/>
    <s v="SI"/>
    <m/>
    <m/>
  </r>
  <r>
    <x v="1"/>
    <x v="4"/>
    <x v="26"/>
    <x v="1"/>
    <x v="34"/>
    <m/>
    <s v="satse@satse.es"/>
    <m/>
    <x v="1"/>
    <s v="SI"/>
    <m/>
    <m/>
    <m/>
    <s v="SI"/>
    <s v="SI"/>
    <m/>
    <s v="SI"/>
    <m/>
    <m/>
  </r>
  <r>
    <x v="2"/>
    <x v="1"/>
    <x v="2"/>
    <x v="1"/>
    <x v="35"/>
    <s v="Sara Gasco González (Vocal I)"/>
    <s v="saragascog@gmail.com"/>
    <m/>
    <x v="1"/>
    <s v="SI"/>
    <m/>
    <m/>
    <m/>
    <s v="SI"/>
    <s v="SI"/>
    <m/>
    <s v="SI"/>
    <m/>
    <m/>
  </r>
  <r>
    <x v="2"/>
    <x v="1"/>
    <x v="2"/>
    <x v="1"/>
    <x v="36"/>
    <s v="Carmen Mar Rodríguez Peñas (Secretaria General)"/>
    <s v="cmrpenas@gmail.com"/>
    <m/>
    <x v="1"/>
    <s v="SI"/>
    <m/>
    <m/>
    <m/>
    <s v="SI"/>
    <s v="SI"/>
    <m/>
    <s v="SI"/>
    <m/>
    <m/>
  </r>
  <r>
    <x v="2"/>
    <x v="1"/>
    <x v="2"/>
    <x v="1"/>
    <x v="37"/>
    <s v="Decano del Colegio Profesional"/>
    <s v="decanocopoma@gmail.com"/>
    <m/>
    <x v="1"/>
    <s v="SI"/>
    <m/>
    <m/>
    <m/>
    <s v="SI"/>
    <s v="SI"/>
    <m/>
    <s v="SI"/>
    <m/>
    <m/>
  </r>
  <r>
    <x v="4"/>
    <x v="1"/>
    <x v="27"/>
    <x v="1"/>
    <x v="38"/>
    <s v="Petra van Sleeuwen"/>
    <s v="p.vansleeuwen@eduployment.nl"/>
    <m/>
    <x v="1"/>
    <s v="SI"/>
    <m/>
    <m/>
    <m/>
    <s v="SI"/>
    <s v="SI"/>
    <m/>
    <s v="SI"/>
    <m/>
    <m/>
  </r>
  <r>
    <x v="4"/>
    <x v="1"/>
    <x v="10"/>
    <x v="1"/>
    <x v="39"/>
    <s v="Sara Roncero Muiña"/>
    <s v="sararoncero@emtg.es"/>
    <m/>
    <x v="1"/>
    <s v="SI"/>
    <m/>
    <m/>
    <m/>
    <s v="SI"/>
    <s v="SI"/>
    <m/>
    <s v="SI"/>
    <m/>
    <m/>
  </r>
  <r>
    <x v="4"/>
    <x v="1"/>
    <x v="28"/>
    <x v="1"/>
    <x v="40"/>
    <s v="David Requena"/>
    <s v="instituciones@globalworking.net"/>
    <m/>
    <x v="1"/>
    <s v="SI"/>
    <m/>
    <m/>
    <m/>
    <s v="SI"/>
    <s v="SI"/>
    <m/>
    <s v="SI"/>
    <m/>
    <m/>
  </r>
  <r>
    <x v="4"/>
    <x v="1"/>
    <x v="29"/>
    <x v="1"/>
    <x v="41"/>
    <s v="Mª Luisa Andalucía Pintado"/>
    <s v="MLANDALUCIA@quironprevencion.com"/>
    <m/>
    <x v="1"/>
    <s v="SI"/>
    <m/>
    <m/>
    <m/>
    <s v="SI"/>
    <s v="SI"/>
    <m/>
    <s v="SI"/>
    <m/>
    <m/>
  </r>
  <r>
    <x v="4"/>
    <x v="1"/>
    <x v="30"/>
    <x v="1"/>
    <x v="42"/>
    <s v="Pilar Díaz Aguilar"/>
    <s v="pilar.diaz@grupocto.com"/>
    <m/>
    <x v="1"/>
    <s v="SI"/>
    <m/>
    <m/>
    <m/>
    <s v="SI"/>
    <s v="SI"/>
    <m/>
    <s v="SI"/>
    <m/>
    <m/>
  </r>
  <r>
    <x v="4"/>
    <x v="1"/>
    <x v="31"/>
    <x v="1"/>
    <x v="43"/>
    <s v="Miguel Ángel Núñez García"/>
    <s v="manunez@metrodoraeducation.com"/>
    <m/>
    <x v="1"/>
    <s v="SI"/>
    <m/>
    <m/>
    <m/>
    <s v="SI"/>
    <s v="SI"/>
    <m/>
    <s v="SI"/>
    <m/>
    <m/>
  </r>
  <r>
    <x v="4"/>
    <x v="1"/>
    <x v="32"/>
    <x v="1"/>
    <x v="44"/>
    <s v="Miguel Ortega Castillo"/>
    <s v="ortega@neuronstaff.com "/>
    <m/>
    <x v="1"/>
    <s v="SI"/>
    <m/>
    <m/>
    <m/>
    <s v="SI"/>
    <s v="SI"/>
    <m/>
    <s v="SI"/>
    <m/>
    <m/>
  </r>
  <r>
    <x v="4"/>
    <x v="1"/>
    <x v="27"/>
    <x v="1"/>
    <x v="45"/>
    <s v="Alejandra Velázquez"/>
    <s v="alejandra@temporales.es"/>
    <m/>
    <x v="1"/>
    <s v="SI"/>
    <m/>
    <m/>
    <m/>
    <s v="SI"/>
    <s v="SI"/>
    <m/>
    <s v="SI"/>
    <m/>
    <m/>
  </r>
  <r>
    <x v="4"/>
    <x v="1"/>
    <x v="28"/>
    <x v="1"/>
    <x v="46"/>
    <s v="María Torres"/>
    <s v="maria@wrkbemanning.no"/>
    <m/>
    <x v="1"/>
    <s v="SI"/>
    <m/>
    <m/>
    <m/>
    <s v="SI"/>
    <s v="SI"/>
    <m/>
    <s v="SI"/>
    <m/>
    <m/>
  </r>
  <r>
    <x v="4"/>
    <x v="1"/>
    <x v="33"/>
    <x v="1"/>
    <x v="44"/>
    <s v="Miguel Ortega Castillo"/>
    <s v="ortega@neuronstaff.com "/>
    <m/>
    <x v="1"/>
    <s v="SI"/>
    <m/>
    <m/>
    <m/>
    <s v="SI"/>
    <s v="SI"/>
    <m/>
    <s v="SI"/>
    <m/>
    <m/>
  </r>
  <r>
    <x v="4"/>
    <x v="1"/>
    <x v="34"/>
    <x v="1"/>
    <x v="47"/>
    <s v="Arzhéla Le Maitre"/>
    <s v="info@seleuropa.com"/>
    <m/>
    <x v="1"/>
    <s v="SI"/>
    <m/>
    <m/>
    <m/>
    <s v="SI"/>
    <s v="SI"/>
    <m/>
    <s v="SI"/>
    <m/>
    <m/>
  </r>
  <r>
    <x v="4"/>
    <x v="1"/>
    <x v="34"/>
    <x v="1"/>
    <x v="48"/>
    <s v="Julie Dreneau"/>
    <s v="agencemobilite2007@yahoo.es"/>
    <m/>
    <x v="1"/>
    <s v="SI"/>
    <m/>
    <m/>
    <m/>
    <s v="SI"/>
    <s v="SI"/>
    <m/>
    <s v="SI"/>
    <m/>
    <m/>
  </r>
  <r>
    <x v="4"/>
    <x v="1"/>
    <x v="35"/>
    <x v="1"/>
    <x v="49"/>
    <s v="Rafael Valencia Chulián"/>
    <s v="contacto@fisioenfrancia.es"/>
    <m/>
    <x v="1"/>
    <s v="SI"/>
    <m/>
    <m/>
    <m/>
    <s v="SI"/>
    <s v="SI"/>
    <m/>
    <s v="SI"/>
    <m/>
    <m/>
  </r>
  <r>
    <x v="4"/>
    <x v="1"/>
    <x v="36"/>
    <x v="1"/>
    <x v="50"/>
    <s v="Henar Martínez"/>
    <s v="h.martinez@podotherapeut.nl"/>
    <m/>
    <x v="1"/>
    <s v="SI"/>
    <m/>
    <m/>
    <m/>
    <s v="SI"/>
    <s v="SI"/>
    <m/>
    <s v="SI"/>
    <m/>
    <m/>
  </r>
  <r>
    <x v="4"/>
    <x v="1"/>
    <x v="36"/>
    <x v="1"/>
    <x v="51"/>
    <s v="María Herreros"/>
    <s v="mariaherreros@podoactiva.com"/>
    <m/>
    <x v="1"/>
    <s v="SI"/>
    <m/>
    <m/>
    <m/>
    <s v="SI"/>
    <s v="SI"/>
    <m/>
    <s v="SI"/>
    <m/>
    <m/>
  </r>
  <r>
    <x v="6"/>
    <x v="5"/>
    <x v="37"/>
    <x v="1"/>
    <x v="52"/>
    <m/>
    <m/>
    <m/>
    <x v="1"/>
    <s v="SI"/>
    <s v="SI"/>
    <s v="SI"/>
    <s v="SI"/>
    <s v="SI"/>
    <s v="SI"/>
    <s v="SI"/>
    <s v="SI"/>
    <m/>
    <m/>
  </r>
  <r>
    <x v="7"/>
    <x v="6"/>
    <x v="37"/>
    <x v="1"/>
    <x v="53"/>
    <m/>
    <m/>
    <m/>
    <x v="1"/>
    <s v="SI"/>
    <s v="SI"/>
    <s v="SI"/>
    <s v="SI"/>
    <s v="SI"/>
    <s v="SI"/>
    <s v="SI"/>
    <s v="SI"/>
    <m/>
    <m/>
  </r>
  <r>
    <x v="8"/>
    <x v="7"/>
    <x v="37"/>
    <x v="1"/>
    <x v="12"/>
    <m/>
    <m/>
    <m/>
    <x v="1"/>
    <s v="SI"/>
    <s v="SI"/>
    <s v="SI"/>
    <s v="SI"/>
    <s v="SI"/>
    <s v="SI"/>
    <m/>
    <s v="SI"/>
    <m/>
    <m/>
  </r>
  <r>
    <x v="16"/>
    <x v="8"/>
    <x v="37"/>
    <x v="1"/>
    <x v="54"/>
    <m/>
    <m/>
    <m/>
    <x v="1"/>
    <s v="SI"/>
    <s v="SI"/>
    <s v="SI"/>
    <s v="SI"/>
    <s v="SI"/>
    <s v="SI"/>
    <s v="SI"/>
    <s v="SI"/>
    <m/>
    <m/>
  </r>
  <r>
    <x v="9"/>
    <x v="8"/>
    <x v="37"/>
    <x v="1"/>
    <x v="54"/>
    <m/>
    <m/>
    <m/>
    <x v="1"/>
    <s v="SI"/>
    <s v="SI"/>
    <s v="SI"/>
    <s v="SI"/>
    <s v="SI"/>
    <s v="SI"/>
    <s v="SI"/>
    <s v="SI"/>
    <m/>
    <m/>
  </r>
  <r>
    <x v="17"/>
    <x v="8"/>
    <x v="37"/>
    <x v="1"/>
    <x v="54"/>
    <m/>
    <m/>
    <m/>
    <x v="1"/>
    <s v="SI"/>
    <s v="SI"/>
    <s v="SI"/>
    <s v="SI"/>
    <s v="SI"/>
    <s v="SI"/>
    <s v="SI"/>
    <s v="SI"/>
    <m/>
    <m/>
  </r>
  <r>
    <x v="10"/>
    <x v="9"/>
    <x v="37"/>
    <x v="1"/>
    <x v="54"/>
    <m/>
    <m/>
    <m/>
    <x v="1"/>
    <s v="SI"/>
    <s v="SI"/>
    <s v="SI"/>
    <s v="SI"/>
    <s v="SI"/>
    <s v="SI"/>
    <m/>
    <s v="SI"/>
    <m/>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EEF23847-DE81-4956-BB37-8047916A9F78}" name="DIN_PARFTE" cacheId="7" applyNumberFormats="0" applyBorderFormats="0" applyFontFormats="0" applyPatternFormats="0" applyAlignmentFormats="0" applyWidthHeightFormats="1" dataCaption="Valores" updatedVersion="8" minRefreshableVersion="3" itemPrintTitles="1" createdVersion="8" indent="0" compact="0" compactData="0" gridDropZones="1" multipleFieldFilters="0">
  <location ref="H4:K57" firstHeaderRow="2" firstDataRow="2" firstDataCol="3" rowPageCount="2" colPageCount="1"/>
  <pivotFields count="19">
    <pivotField compact="0" outline="0" showAll="0"/>
    <pivotField axis="axisRow" compact="0" outline="0" showAll="0" defaultSubtotal="0">
      <items count="11">
        <item x="1"/>
        <item x="6"/>
        <item x="7"/>
        <item m="1" x="10"/>
        <item x="9"/>
        <item x="8"/>
        <item x="5"/>
        <item x="0"/>
        <item x="2"/>
        <item x="3"/>
        <item x="4"/>
      </items>
    </pivotField>
    <pivotField axis="axisRow" compact="0" outline="0" showAll="0" defaultSubtotal="0">
      <items count="38">
        <item x="30"/>
        <item x="32"/>
        <item x="33"/>
        <item x="35"/>
        <item x="36"/>
        <item x="34"/>
        <item x="28"/>
        <item x="27"/>
        <item x="18"/>
        <item x="17"/>
        <item x="3"/>
        <item x="1"/>
        <item x="22"/>
        <item x="23"/>
        <item x="24"/>
        <item x="31"/>
        <item x="29"/>
        <item x="19"/>
        <item x="0"/>
        <item x="2"/>
        <item x="10"/>
        <item x="6"/>
        <item x="11"/>
        <item x="14"/>
        <item x="15"/>
        <item x="4"/>
        <item x="9"/>
        <item x="8"/>
        <item x="7"/>
        <item x="13"/>
        <item x="12"/>
        <item x="5"/>
        <item x="16"/>
        <item x="20"/>
        <item x="21"/>
        <item x="25"/>
        <item x="26"/>
        <item x="37"/>
      </items>
    </pivotField>
    <pivotField axis="axisPage" dataField="1" compact="0" outline="0" showAll="0">
      <items count="8">
        <item x="0"/>
        <item x="1"/>
        <item m="1" x="2"/>
        <item m="1" x="3"/>
        <item m="1" x="4"/>
        <item m="1" x="5"/>
        <item m="1" x="6"/>
        <item t="default"/>
      </items>
    </pivotField>
    <pivotField axis="axisRow" compact="0" outline="0" showAll="0" defaultSubtotal="0">
      <items count="59">
        <item x="2"/>
        <item x="48"/>
        <item m="1" x="55"/>
        <item x="5"/>
        <item x="35"/>
        <item x="36"/>
        <item x="37"/>
        <item x="0"/>
        <item m="1" x="56"/>
        <item x="38"/>
        <item x="52"/>
        <item x="39"/>
        <item x="49"/>
        <item x="40"/>
        <item x="41"/>
        <item x="42"/>
        <item x="43"/>
        <item m="1" x="58"/>
        <item x="44"/>
        <item x="50"/>
        <item x="1"/>
        <item x="6"/>
        <item m="1" x="57"/>
        <item x="4"/>
        <item x="3"/>
        <item x="47"/>
        <item x="21"/>
        <item x="16"/>
        <item x="15"/>
        <item x="17"/>
        <item x="18"/>
        <item x="19"/>
        <item x="20"/>
        <item x="22"/>
        <item x="45"/>
        <item x="51"/>
        <item x="46"/>
        <item x="12"/>
        <item x="9"/>
        <item x="13"/>
        <item x="14"/>
        <item x="7"/>
        <item x="11"/>
        <item x="10"/>
        <item x="8"/>
        <item x="23"/>
        <item x="24"/>
        <item x="25"/>
        <item x="26"/>
        <item x="27"/>
        <item x="28"/>
        <item x="29"/>
        <item x="30"/>
        <item x="31"/>
        <item x="32"/>
        <item x="33"/>
        <item x="34"/>
        <item x="53"/>
        <item x="54"/>
      </items>
    </pivotField>
    <pivotField compact="0" outline="0" showAll="0"/>
    <pivotField compact="0" outline="0" showAll="0"/>
    <pivotField compact="0" outline="0" showAll="0"/>
    <pivotField axis="axisPage" compact="0" outline="0" showAll="0">
      <items count="3">
        <item x="1"/>
        <item x="0"/>
        <item t="default"/>
      </items>
    </pivotField>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s>
  <rowFields count="3">
    <field x="1"/>
    <field x="4"/>
    <field x="2"/>
  </rowFields>
  <rowItems count="52">
    <i>
      <x/>
      <x v="1"/>
      <x v="5"/>
    </i>
    <i r="1">
      <x v="4"/>
      <x v="19"/>
    </i>
    <i r="1">
      <x v="5"/>
      <x v="19"/>
    </i>
    <i r="1">
      <x v="6"/>
      <x v="19"/>
    </i>
    <i r="1">
      <x v="9"/>
      <x v="7"/>
    </i>
    <i r="1">
      <x v="11"/>
      <x v="20"/>
    </i>
    <i r="1">
      <x v="12"/>
      <x v="3"/>
    </i>
    <i r="1">
      <x v="13"/>
      <x v="6"/>
    </i>
    <i r="1">
      <x v="14"/>
      <x v="16"/>
    </i>
    <i r="1">
      <x v="15"/>
      <x/>
    </i>
    <i r="1">
      <x v="16"/>
      <x v="15"/>
    </i>
    <i r="1">
      <x v="18"/>
      <x v="1"/>
    </i>
    <i r="2">
      <x v="2"/>
    </i>
    <i r="1">
      <x v="19"/>
      <x v="4"/>
    </i>
    <i r="1">
      <x v="25"/>
      <x v="5"/>
    </i>
    <i r="1">
      <x v="26"/>
      <x v="8"/>
    </i>
    <i r="2">
      <x v="9"/>
    </i>
    <i r="2">
      <x v="17"/>
    </i>
    <i r="1">
      <x v="27"/>
      <x v="8"/>
    </i>
    <i r="2">
      <x v="9"/>
    </i>
    <i r="1">
      <x v="28"/>
      <x v="8"/>
    </i>
    <i r="2">
      <x v="9"/>
    </i>
    <i r="1">
      <x v="29"/>
      <x v="8"/>
    </i>
    <i r="2">
      <x v="9"/>
    </i>
    <i r="1">
      <x v="30"/>
      <x v="8"/>
    </i>
    <i r="2">
      <x v="9"/>
    </i>
    <i r="1">
      <x v="31"/>
      <x v="8"/>
    </i>
    <i r="2">
      <x v="9"/>
    </i>
    <i r="1">
      <x v="32"/>
      <x v="8"/>
    </i>
    <i r="2">
      <x v="9"/>
    </i>
    <i r="1">
      <x v="33"/>
      <x v="17"/>
    </i>
    <i r="1">
      <x v="34"/>
      <x v="7"/>
    </i>
    <i r="1">
      <x v="35"/>
      <x v="4"/>
    </i>
    <i r="1">
      <x v="36"/>
      <x v="6"/>
    </i>
    <i>
      <x v="1"/>
      <x v="57"/>
      <x v="37"/>
    </i>
    <i>
      <x v="2"/>
      <x v="37"/>
      <x v="37"/>
    </i>
    <i>
      <x v="4"/>
      <x v="58"/>
      <x v="37"/>
    </i>
    <i>
      <x v="5"/>
      <x v="58"/>
      <x v="37"/>
    </i>
    <i>
      <x v="6"/>
      <x v="10"/>
      <x v="37"/>
    </i>
    <i>
      <x v="8"/>
      <x v="45"/>
      <x v="33"/>
    </i>
    <i r="1">
      <x v="46"/>
      <x v="33"/>
    </i>
    <i r="1">
      <x v="47"/>
      <x v="33"/>
    </i>
    <i r="1">
      <x v="48"/>
      <x v="33"/>
    </i>
    <i r="1">
      <x v="49"/>
      <x v="33"/>
    </i>
    <i>
      <x v="9"/>
      <x v="50"/>
      <x v="34"/>
    </i>
    <i r="1">
      <x v="51"/>
      <x v="12"/>
    </i>
    <i r="1">
      <x v="52"/>
      <x v="13"/>
    </i>
    <i r="1">
      <x v="53"/>
      <x v="13"/>
    </i>
    <i r="1">
      <x v="54"/>
      <x v="14"/>
    </i>
    <i r="1">
      <x v="55"/>
      <x v="35"/>
    </i>
    <i>
      <x v="10"/>
      <x v="56"/>
      <x v="36"/>
    </i>
    <i t="grand">
      <x/>
    </i>
  </rowItems>
  <colItems count="1">
    <i/>
  </colItems>
  <pageFields count="2">
    <pageField fld="3" item="1" hier="-1"/>
    <pageField fld="8" item="0" hier="-1"/>
  </pageFields>
  <dataFields count="1">
    <dataField name="Cuenta de CENTRO" fld="3"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5AF2A9EC-0BA6-4065-92D1-8E5760F04025}" name="DIN_CARGOS" cacheId="5" applyNumberFormats="0" applyBorderFormats="0" applyFontFormats="0" applyPatternFormats="0" applyAlignmentFormats="0" applyWidthHeightFormats="1" dataCaption="Valores" updatedVersion="8" minRefreshableVersion="3" itemPrintTitles="1" createdVersion="8" indent="0" compact="0" compactData="0" gridDropZones="1" multipleFieldFilters="0">
  <location ref="O3:R25" firstHeaderRow="2" firstDataRow="2" firstDataCol="3" rowPageCount="1" colPageCount="1"/>
  <pivotFields count="9">
    <pivotField axis="axisRow" dataField="1" compact="0" outline="0" showAll="0" defaultSubtotal="0">
      <items count="36">
        <item x="29"/>
        <item x="17"/>
        <item x="15"/>
        <item x="16"/>
        <item x="14"/>
        <item x="12"/>
        <item x="10"/>
        <item x="11"/>
        <item x="20"/>
        <item x="0"/>
        <item x="13"/>
        <item x="1"/>
        <item x="18"/>
        <item x="31"/>
        <item x="35"/>
        <item x="9"/>
        <item x="27"/>
        <item x="28"/>
        <item x="19"/>
        <item x="8"/>
        <item x="25"/>
        <item x="22"/>
        <item x="21"/>
        <item x="26"/>
        <item x="23"/>
        <item x="24"/>
        <item x="6"/>
        <item x="3"/>
        <item x="2"/>
        <item x="7"/>
        <item x="4"/>
        <item x="5"/>
        <item x="30"/>
        <item x="32"/>
        <item x="33"/>
        <item x="34"/>
      </items>
    </pivotField>
    <pivotField axis="axisRow" compact="0" outline="0" showAll="0" defaultSubtotal="0">
      <items count="29">
        <item x="17"/>
        <item x="15"/>
        <item x="16"/>
        <item x="14"/>
        <item x="22"/>
        <item x="12"/>
        <item x="10"/>
        <item x="11"/>
        <item x="13"/>
        <item x="0"/>
        <item x="1"/>
        <item x="18"/>
        <item x="28"/>
        <item x="24"/>
        <item x="19"/>
        <item x="9"/>
        <item x="8"/>
        <item x="21"/>
        <item x="6"/>
        <item x="2"/>
        <item x="7"/>
        <item x="4"/>
        <item x="5"/>
        <item x="3"/>
        <item x="27"/>
        <item x="23"/>
        <item x="26"/>
        <item x="25"/>
        <item x="20"/>
      </items>
    </pivotField>
    <pivotField compact="0" outline="0" showAll="0"/>
    <pivotField axis="axisRow" compact="0" outline="0" showAll="0" defaultSubtotal="0">
      <items count="33">
        <item x="26"/>
        <item x="17"/>
        <item x="15"/>
        <item x="16"/>
        <item x="14"/>
        <item x="12"/>
        <item x="10"/>
        <item x="11"/>
        <item x="0"/>
        <item x="13"/>
        <item x="1"/>
        <item x="28"/>
        <item x="18"/>
        <item x="32"/>
        <item x="8"/>
        <item x="9"/>
        <item x="25"/>
        <item x="19"/>
        <item x="3"/>
        <item x="21"/>
        <item x="20"/>
        <item x="22"/>
        <item x="5"/>
        <item x="6"/>
        <item x="24"/>
        <item x="2"/>
        <item x="23"/>
        <item x="7"/>
        <item x="4"/>
        <item x="27"/>
        <item x="29"/>
        <item x="31"/>
        <item x="30"/>
      </items>
    </pivotField>
    <pivotField compact="0" outline="0" showAll="0"/>
    <pivotField axis="axisPage" compact="0" outline="0" showAll="0">
      <items count="4">
        <item x="0"/>
        <item x="1"/>
        <item x="2"/>
        <item t="default"/>
      </items>
    </pivotField>
    <pivotField compact="0" outline="0" showAll="0"/>
    <pivotField compact="0" outline="0" showAll="0"/>
    <pivotField compact="0" outline="0" showAll="0"/>
  </pivotFields>
  <rowFields count="3">
    <field x="1"/>
    <field x="3"/>
    <field x="0"/>
  </rowFields>
  <rowItems count="21">
    <i>
      <x/>
      <x v="1"/>
      <x v="1"/>
    </i>
    <i>
      <x v="1"/>
      <x v="2"/>
      <x v="2"/>
    </i>
    <i>
      <x v="2"/>
      <x v="3"/>
      <x v="3"/>
    </i>
    <i>
      <x v="3"/>
      <x v="4"/>
      <x v="4"/>
    </i>
    <i>
      <x v="5"/>
      <x v="5"/>
      <x v="5"/>
    </i>
    <i>
      <x v="6"/>
      <x v="6"/>
      <x v="6"/>
    </i>
    <i>
      <x v="7"/>
      <x v="7"/>
      <x v="7"/>
    </i>
    <i>
      <x v="8"/>
      <x v="9"/>
      <x v="10"/>
    </i>
    <i>
      <x v="9"/>
      <x v="8"/>
      <x v="9"/>
    </i>
    <i>
      <x v="10"/>
      <x v="10"/>
      <x v="11"/>
    </i>
    <i>
      <x v="11"/>
      <x v="12"/>
      <x v="12"/>
    </i>
    <i>
      <x v="14"/>
      <x v="17"/>
      <x v="18"/>
    </i>
    <i>
      <x v="15"/>
      <x v="15"/>
      <x v="15"/>
    </i>
    <i>
      <x v="16"/>
      <x v="14"/>
      <x v="19"/>
    </i>
    <i>
      <x v="18"/>
      <x v="23"/>
      <x v="26"/>
    </i>
    <i>
      <x v="19"/>
      <x v="25"/>
      <x v="28"/>
    </i>
    <i>
      <x v="20"/>
      <x v="27"/>
      <x v="29"/>
    </i>
    <i>
      <x v="21"/>
      <x v="28"/>
      <x v="30"/>
    </i>
    <i>
      <x v="22"/>
      <x v="22"/>
      <x v="31"/>
    </i>
    <i>
      <x v="23"/>
      <x v="18"/>
      <x v="27"/>
    </i>
    <i t="grand">
      <x/>
    </i>
  </rowItems>
  <colItems count="1">
    <i/>
  </colItems>
  <pageFields count="1">
    <pageField fld="5" item="0" hier="-1"/>
  </pageFields>
  <dataFields count="1">
    <dataField name="Cuenta de CARGO" fld="0"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453D27F1-AB6B-4123-A584-83047879F977}" name="TablaDinámica1" cacheId="7" applyNumberFormats="0" applyBorderFormats="0" applyFontFormats="0" applyPatternFormats="0" applyAlignmentFormats="0" applyWidthHeightFormats="1" dataCaption="Valores" updatedVersion="8" minRefreshableVersion="3" itemPrintTitles="1" createdVersion="8" indent="0" compact="0" compactData="0" gridDropZones="1" multipleFieldFilters="0">
  <location ref="A4:E59" firstHeaderRow="2" firstDataRow="2" firstDataCol="4" rowPageCount="1" colPageCount="1"/>
  <pivotFields count="19">
    <pivotField axis="axisRow" compact="0" outline="0" showAll="0" defaultSubtotal="0">
      <items count="18">
        <item x="0"/>
        <item x="15"/>
        <item x="1"/>
        <item x="2"/>
        <item x="3"/>
        <item x="4"/>
        <item x="5"/>
        <item x="6"/>
        <item x="7"/>
        <item x="8"/>
        <item x="16"/>
        <item x="9"/>
        <item x="17"/>
        <item x="10"/>
        <item x="11"/>
        <item x="12"/>
        <item x="13"/>
        <item x="14"/>
      </items>
    </pivotField>
    <pivotField axis="axisRow" compact="0" outline="0" showAll="0" defaultSubtotal="0">
      <items count="11">
        <item x="1"/>
        <item x="6"/>
        <item x="7"/>
        <item m="1" x="10"/>
        <item x="9"/>
        <item x="8"/>
        <item x="5"/>
        <item x="0"/>
        <item x="2"/>
        <item x="3"/>
        <item x="4"/>
      </items>
    </pivotField>
    <pivotField axis="axisRow" compact="0" outline="0" showAll="0" defaultSubtotal="0">
      <items count="38">
        <item x="30"/>
        <item x="32"/>
        <item x="33"/>
        <item x="35"/>
        <item x="36"/>
        <item x="34"/>
        <item x="28"/>
        <item x="27"/>
        <item x="18"/>
        <item x="17"/>
        <item x="3"/>
        <item x="1"/>
        <item x="22"/>
        <item x="23"/>
        <item x="24"/>
        <item x="31"/>
        <item x="29"/>
        <item x="19"/>
        <item x="0"/>
        <item x="2"/>
        <item x="10"/>
        <item x="6"/>
        <item x="11"/>
        <item x="14"/>
        <item x="15"/>
        <item x="4"/>
        <item x="9"/>
        <item x="8"/>
        <item x="7"/>
        <item x="13"/>
        <item x="12"/>
        <item x="5"/>
        <item x="16"/>
        <item x="20"/>
        <item x="21"/>
        <item x="25"/>
        <item x="26"/>
        <item x="37"/>
      </items>
    </pivotField>
    <pivotField axis="axisPage" dataField="1" compact="0" outline="0" showAll="0">
      <items count="8">
        <item x="0"/>
        <item x="1"/>
        <item m="1" x="2"/>
        <item m="1" x="3"/>
        <item m="1" x="4"/>
        <item m="1" x="5"/>
        <item m="1" x="6"/>
        <item t="default"/>
      </items>
    </pivotField>
    <pivotField axis="axisRow" compact="0" outline="0" showAll="0" defaultSubtotal="0">
      <items count="59">
        <item x="2"/>
        <item x="48"/>
        <item m="1" x="55"/>
        <item x="5"/>
        <item x="35"/>
        <item x="36"/>
        <item x="37"/>
        <item x="0"/>
        <item m="1" x="56"/>
        <item x="38"/>
        <item x="52"/>
        <item x="39"/>
        <item x="49"/>
        <item x="40"/>
        <item x="41"/>
        <item x="42"/>
        <item x="43"/>
        <item m="1" x="58"/>
        <item x="44"/>
        <item x="50"/>
        <item x="1"/>
        <item x="6"/>
        <item m="1" x="57"/>
        <item x="4"/>
        <item x="3"/>
        <item x="47"/>
        <item x="21"/>
        <item x="16"/>
        <item x="15"/>
        <item x="17"/>
        <item x="18"/>
        <item x="19"/>
        <item x="20"/>
        <item x="22"/>
        <item x="45"/>
        <item x="51"/>
        <item x="46"/>
        <item x="12"/>
        <item x="9"/>
        <item x="13"/>
        <item x="14"/>
        <item x="7"/>
        <item x="11"/>
        <item x="10"/>
        <item x="8"/>
        <item x="23"/>
        <item x="24"/>
        <item x="25"/>
        <item x="26"/>
        <item x="27"/>
        <item x="28"/>
        <item x="29"/>
        <item x="30"/>
        <item x="31"/>
        <item x="32"/>
        <item x="33"/>
        <item x="34"/>
        <item x="53"/>
        <item x="54"/>
      </items>
    </pivotField>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s>
  <rowFields count="4">
    <field x="1"/>
    <field x="0"/>
    <field x="4"/>
    <field x="2"/>
  </rowFields>
  <rowItems count="54">
    <i>
      <x/>
      <x/>
      <x v="26"/>
      <x v="8"/>
    </i>
    <i r="3">
      <x v="9"/>
    </i>
    <i r="3">
      <x v="17"/>
    </i>
    <i r="2">
      <x v="27"/>
      <x v="8"/>
    </i>
    <i r="3">
      <x v="9"/>
    </i>
    <i r="2">
      <x v="28"/>
      <x v="8"/>
    </i>
    <i r="3">
      <x v="9"/>
    </i>
    <i r="2">
      <x v="29"/>
      <x v="8"/>
    </i>
    <i r="3">
      <x v="9"/>
    </i>
    <i r="2">
      <x v="30"/>
      <x v="8"/>
    </i>
    <i r="3">
      <x v="9"/>
    </i>
    <i r="2">
      <x v="31"/>
      <x v="8"/>
    </i>
    <i r="3">
      <x v="9"/>
    </i>
    <i r="2">
      <x v="32"/>
      <x v="8"/>
    </i>
    <i r="3">
      <x v="9"/>
    </i>
    <i r="2">
      <x v="33"/>
      <x v="17"/>
    </i>
    <i r="1">
      <x v="3"/>
      <x v="4"/>
      <x v="19"/>
    </i>
    <i r="2">
      <x v="5"/>
      <x v="19"/>
    </i>
    <i r="2">
      <x v="6"/>
      <x v="19"/>
    </i>
    <i r="1">
      <x v="5"/>
      <x v="1"/>
      <x v="5"/>
    </i>
    <i r="2">
      <x v="9"/>
      <x v="7"/>
    </i>
    <i r="2">
      <x v="11"/>
      <x v="20"/>
    </i>
    <i r="2">
      <x v="12"/>
      <x v="3"/>
    </i>
    <i r="2">
      <x v="13"/>
      <x v="6"/>
    </i>
    <i r="2">
      <x v="14"/>
      <x v="16"/>
    </i>
    <i r="2">
      <x v="15"/>
      <x/>
    </i>
    <i r="2">
      <x v="16"/>
      <x v="15"/>
    </i>
    <i r="2">
      <x v="18"/>
      <x v="1"/>
    </i>
    <i r="3">
      <x v="2"/>
    </i>
    <i r="2">
      <x v="19"/>
      <x v="4"/>
    </i>
    <i r="2">
      <x v="25"/>
      <x v="5"/>
    </i>
    <i r="2">
      <x v="34"/>
      <x v="7"/>
    </i>
    <i r="2">
      <x v="35"/>
      <x v="4"/>
    </i>
    <i r="2">
      <x v="36"/>
      <x v="6"/>
    </i>
    <i>
      <x v="1"/>
      <x v="8"/>
      <x v="57"/>
      <x v="37"/>
    </i>
    <i>
      <x v="2"/>
      <x v="9"/>
      <x v="37"/>
      <x v="37"/>
    </i>
    <i>
      <x v="4"/>
      <x v="13"/>
      <x v="58"/>
      <x v="37"/>
    </i>
    <i>
      <x v="5"/>
      <x v="10"/>
      <x v="58"/>
      <x v="37"/>
    </i>
    <i r="1">
      <x v="11"/>
      <x v="58"/>
      <x v="37"/>
    </i>
    <i r="1">
      <x v="12"/>
      <x v="58"/>
      <x v="37"/>
    </i>
    <i>
      <x v="6"/>
      <x v="7"/>
      <x v="10"/>
      <x v="37"/>
    </i>
    <i>
      <x v="8"/>
      <x v="1"/>
      <x v="45"/>
      <x v="33"/>
    </i>
    <i r="2">
      <x v="46"/>
      <x v="33"/>
    </i>
    <i r="2">
      <x v="47"/>
      <x v="33"/>
    </i>
    <i r="2">
      <x v="48"/>
      <x v="33"/>
    </i>
    <i r="2">
      <x v="49"/>
      <x v="33"/>
    </i>
    <i>
      <x v="9"/>
      <x v="2"/>
      <x v="50"/>
      <x v="34"/>
    </i>
    <i r="2">
      <x v="51"/>
      <x v="12"/>
    </i>
    <i r="2">
      <x v="52"/>
      <x v="13"/>
    </i>
    <i r="2">
      <x v="53"/>
      <x v="13"/>
    </i>
    <i r="2">
      <x v="54"/>
      <x v="14"/>
    </i>
    <i r="2">
      <x v="55"/>
      <x v="35"/>
    </i>
    <i>
      <x v="10"/>
      <x v="2"/>
      <x v="56"/>
      <x v="36"/>
    </i>
    <i t="grand">
      <x/>
    </i>
  </rowItems>
  <colItems count="1">
    <i/>
  </colItems>
  <pageFields count="1">
    <pageField fld="3" item="1" hier="-1"/>
  </pageFields>
  <dataFields count="1">
    <dataField name="Cuenta de CENTRO" fld="3"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96763B92-5812-4172-9B59-58E270519C8B}" name="TablaDinámica1" cacheId="6" applyNumberFormats="0" applyBorderFormats="0" applyFontFormats="0" applyPatternFormats="0" applyAlignmentFormats="0" applyWidthHeightFormats="1" dataCaption="Valores" updatedVersion="8" minRefreshableVersion="3" itemPrintTitles="1" createdVersion="8" indent="0" compact="0" compactData="0" gridDropZones="1" multipleFieldFilters="0">
  <location ref="A3:D226" firstHeaderRow="2" firstDataRow="2" firstDataCol="3"/>
  <pivotFields count="17">
    <pivotField axis="axisRow" dataField="1" compact="0" outline="0" showAll="0">
      <items count="27">
        <item m="1" x="25"/>
        <item x="2"/>
        <item x="3"/>
        <item x="4"/>
        <item x="5"/>
        <item x="6"/>
        <item x="7"/>
        <item x="8"/>
        <item x="9"/>
        <item x="10"/>
        <item x="11"/>
        <item x="12"/>
        <item x="13"/>
        <item x="16"/>
        <item x="18"/>
        <item x="19"/>
        <item x="0"/>
        <item x="1"/>
        <item x="20"/>
        <item x="24"/>
        <item x="14"/>
        <item x="15"/>
        <item x="17"/>
        <item x="21"/>
        <item x="22"/>
        <item x="23"/>
        <item t="default"/>
      </items>
    </pivotField>
    <pivotField axis="axisRow" compact="0" outline="0" showAll="0" defaultSubtotal="0">
      <items count="179">
        <item x="164"/>
        <item x="61"/>
        <item x="67"/>
        <item x="62"/>
        <item m="1" x="176"/>
        <item x="145"/>
        <item x="2"/>
        <item x="73"/>
        <item x="96"/>
        <item x="112"/>
        <item x="111"/>
        <item x="30"/>
        <item x="4"/>
        <item x="109"/>
        <item x="92"/>
        <item x="88"/>
        <item x="85"/>
        <item x="110"/>
        <item x="113"/>
        <item x="26"/>
        <item x="24"/>
        <item x="9"/>
        <item x="69"/>
        <item x="70"/>
        <item x="129"/>
        <item x="119"/>
        <item x="27"/>
        <item x="120"/>
        <item x="14"/>
        <item x="155"/>
        <item x="5"/>
        <item x="173"/>
        <item x="139"/>
        <item x="174"/>
        <item x="146"/>
        <item x="130"/>
        <item x="78"/>
        <item x="76"/>
        <item x="77"/>
        <item x="38"/>
        <item x="100"/>
        <item x="94"/>
        <item x="19"/>
        <item x="31"/>
        <item x="81"/>
        <item x="16"/>
        <item x="53"/>
        <item x="59"/>
        <item x="65"/>
        <item x="57"/>
        <item x="123"/>
        <item x="134"/>
        <item x="91"/>
        <item x="97"/>
        <item x="147"/>
        <item x="1"/>
        <item x="93"/>
        <item x="82"/>
        <item x="48"/>
        <item x="138"/>
        <item x="3"/>
        <item x="80"/>
        <item x="12"/>
        <item x="11"/>
        <item x="141"/>
        <item x="46"/>
        <item x="144"/>
        <item x="44"/>
        <item x="45"/>
        <item x="6"/>
        <item x="125"/>
        <item m="1" x="177"/>
        <item x="8"/>
        <item x="17"/>
        <item x="133"/>
        <item x="152"/>
        <item x="55"/>
        <item x="132"/>
        <item x="63"/>
        <item x="33"/>
        <item x="64"/>
        <item x="56"/>
        <item x="165"/>
        <item x="101"/>
        <item x="136"/>
        <item x="58"/>
        <item x="95"/>
        <item x="158"/>
        <item x="121"/>
        <item x="51"/>
        <item x="29"/>
        <item x="18"/>
        <item x="104"/>
        <item x="135"/>
        <item x="103"/>
        <item x="102"/>
        <item x="127"/>
        <item x="142"/>
        <item x="28"/>
        <item x="15"/>
        <item x="167"/>
        <item x="7"/>
        <item x="114"/>
        <item x="35"/>
        <item x="37"/>
        <item x="36"/>
        <item x="39"/>
        <item x="86"/>
        <item x="150"/>
        <item x="153"/>
        <item x="151"/>
        <item x="169"/>
        <item x="99"/>
        <item x="25"/>
        <item x="124"/>
        <item x="52"/>
        <item x="49"/>
        <item x="143"/>
        <item x="40"/>
        <item x="160"/>
        <item x="21"/>
        <item x="20"/>
        <item x="122"/>
        <item m="1" x="175"/>
        <item x="13"/>
        <item x="66"/>
        <item x="32"/>
        <item x="54"/>
        <item x="0"/>
        <item x="10"/>
        <item x="137"/>
        <item x="108"/>
        <item x="156"/>
        <item x="159"/>
        <item x="148"/>
        <item x="172"/>
        <item x="83"/>
        <item x="115"/>
        <item x="60"/>
        <item x="157"/>
        <item x="166"/>
        <item x="89"/>
        <item x="131"/>
        <item x="128"/>
        <item x="71"/>
        <item x="126"/>
        <item x="68"/>
        <item x="117"/>
        <item x="41"/>
        <item x="116"/>
        <item x="140"/>
        <item x="118"/>
        <item x="170"/>
        <item x="168"/>
        <item x="87"/>
        <item x="107"/>
        <item x="23"/>
        <item x="22"/>
        <item x="34"/>
        <item x="106"/>
        <item x="50"/>
        <item x="90"/>
        <item x="98"/>
        <item x="171"/>
        <item m="1" x="178"/>
        <item x="79"/>
        <item x="149"/>
        <item x="154"/>
        <item x="42"/>
        <item x="47"/>
        <item x="84"/>
        <item x="75"/>
        <item x="72"/>
        <item x="74"/>
        <item x="162"/>
        <item x="43"/>
        <item x="105"/>
        <item x="161"/>
        <item x="163"/>
      </items>
    </pivotField>
    <pivotField compact="0" outline="0" showAll="0"/>
    <pivotField axis="axisRow" compact="0" outline="0" showAll="0" defaultSubtotal="0">
      <items count="75">
        <item x="4"/>
        <item x="27"/>
        <item x="25"/>
        <item x="26"/>
        <item x="24"/>
        <item x="38"/>
        <item x="39"/>
        <item x="37"/>
        <item x="15"/>
        <item x="13"/>
        <item x="14"/>
        <item x="30"/>
        <item x="28"/>
        <item x="47"/>
        <item x="19"/>
        <item x="46"/>
        <item x="31"/>
        <item x="20"/>
        <item x="33"/>
        <item x="58"/>
        <item x="44"/>
        <item x="10"/>
        <item x="54"/>
        <item x="12"/>
        <item x="21"/>
        <item x="23"/>
        <item x="34"/>
        <item x="3"/>
        <item x="7"/>
        <item x="6"/>
        <item x="55"/>
        <item x="1"/>
        <item x="48"/>
        <item x="5"/>
        <item x="40"/>
        <item x="42"/>
        <item x="35"/>
        <item m="1" x="61"/>
        <item x="51"/>
        <item x="50"/>
        <item x="52"/>
        <item x="53"/>
        <item m="1" x="69"/>
        <item m="1" x="62"/>
        <item m="1" x="59"/>
        <item m="1" x="70"/>
        <item m="1" x="66"/>
        <item m="1" x="67"/>
        <item m="1" x="65"/>
        <item m="1" x="60"/>
        <item m="1" x="63"/>
        <item m="1" x="73"/>
        <item m="1" x="72"/>
        <item m="1" x="74"/>
        <item m="1" x="68"/>
        <item m="1" x="71"/>
        <item m="1" x="64"/>
        <item x="18"/>
        <item x="56"/>
        <item x="41"/>
        <item x="32"/>
        <item x="29"/>
        <item x="36"/>
        <item x="0"/>
        <item x="2"/>
        <item x="8"/>
        <item x="9"/>
        <item x="11"/>
        <item x="16"/>
        <item x="17"/>
        <item x="22"/>
        <item x="43"/>
        <item x="45"/>
        <item x="49"/>
        <item x="57"/>
      </items>
    </pivotField>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s>
  <rowFields count="3">
    <field x="3"/>
    <field x="1"/>
    <field x="0"/>
  </rowFields>
  <rowItems count="222">
    <i>
      <x/>
      <x v="113"/>
      <x v="1"/>
    </i>
    <i r="2">
      <x v="13"/>
    </i>
    <i>
      <x v="1"/>
      <x v="171"/>
      <x v="8"/>
    </i>
    <i>
      <x v="2"/>
      <x v="172"/>
      <x v="8"/>
    </i>
    <i>
      <x v="3"/>
      <x v="173"/>
      <x v="8"/>
    </i>
    <i>
      <x v="4"/>
      <x v="22"/>
      <x v="7"/>
    </i>
    <i r="1">
      <x v="23"/>
      <x v="7"/>
    </i>
    <i>
      <x v="5"/>
      <x v="131"/>
      <x v="20"/>
    </i>
    <i>
      <x v="6"/>
      <x v="13"/>
      <x v="20"/>
    </i>
    <i>
      <x v="7"/>
      <x v="155"/>
      <x v="12"/>
    </i>
    <i r="1">
      <x v="165"/>
      <x v="12"/>
    </i>
    <i>
      <x v="8"/>
      <x v="65"/>
      <x v="3"/>
    </i>
    <i>
      <x v="9"/>
      <x v="67"/>
      <x v="3"/>
    </i>
    <i>
      <x v="10"/>
      <x v="68"/>
      <x v="3"/>
    </i>
    <i>
      <x v="11"/>
      <x v="15"/>
      <x v="10"/>
    </i>
    <i r="1">
      <x v="16"/>
      <x v="9"/>
    </i>
    <i>
      <x v="12"/>
      <x v="36"/>
      <x v="8"/>
    </i>
    <i r="1">
      <x v="37"/>
      <x v="8"/>
    </i>
    <i r="1">
      <x v="38"/>
      <x v="8"/>
    </i>
    <i r="1">
      <x v="165"/>
      <x v="8"/>
    </i>
    <i>
      <x v="13"/>
      <x v="50"/>
      <x v="21"/>
    </i>
    <i r="1">
      <x v="122"/>
      <x v="21"/>
    </i>
    <i>
      <x v="14"/>
      <x v="76"/>
      <x v="5"/>
    </i>
    <i>
      <x v="15"/>
      <x v="88"/>
      <x v="21"/>
    </i>
    <i>
      <x v="16"/>
      <x v="154"/>
      <x v="9"/>
    </i>
    <i r="2">
      <x v="10"/>
    </i>
    <i r="2">
      <x v="11"/>
    </i>
    <i>
      <x v="17"/>
      <x v="49"/>
      <x v="5"/>
    </i>
    <i>
      <x v="18"/>
      <x v="41"/>
      <x v="11"/>
    </i>
    <i r="1">
      <x v="56"/>
      <x v="11"/>
    </i>
    <i>
      <x v="19"/>
      <x v="82"/>
      <x v="25"/>
    </i>
    <i>
      <x v="20"/>
      <x v="137"/>
      <x v="20"/>
    </i>
    <i r="1">
      <x v="145"/>
      <x v="21"/>
    </i>
    <i>
      <x v="21"/>
      <x v="7"/>
      <x v="8"/>
    </i>
    <i r="1">
      <x v="8"/>
      <x v="11"/>
    </i>
    <i r="1">
      <x v="144"/>
      <x v="7"/>
    </i>
    <i r="1">
      <x v="148"/>
      <x v="2"/>
    </i>
    <i r="1">
      <x v="165"/>
      <x v="10"/>
    </i>
    <i r="2">
      <x v="11"/>
    </i>
    <i>
      <x v="22"/>
      <x v="84"/>
      <x v="14"/>
    </i>
    <i>
      <x v="23"/>
      <x v="47"/>
      <x v="5"/>
    </i>
    <i r="1">
      <x v="81"/>
      <x v="5"/>
    </i>
    <i r="1">
      <x v="84"/>
      <x v="18"/>
    </i>
    <i r="1">
      <x v="175"/>
      <x v="3"/>
    </i>
    <i>
      <x v="24"/>
      <x v="85"/>
      <x v="5"/>
    </i>
    <i>
      <x v="25"/>
      <x v="1"/>
      <x v="5"/>
    </i>
    <i r="2">
      <x v="6"/>
    </i>
    <i r="1">
      <x v="3"/>
      <x v="6"/>
    </i>
    <i r="1">
      <x v="10"/>
      <x v="20"/>
    </i>
    <i r="1">
      <x v="25"/>
      <x v="21"/>
    </i>
    <i r="1">
      <x v="27"/>
      <x v="21"/>
    </i>
    <i r="1">
      <x v="46"/>
      <x v="6"/>
    </i>
    <i r="1">
      <x v="48"/>
      <x v="6"/>
    </i>
    <i r="1">
      <x v="80"/>
      <x v="6"/>
    </i>
    <i>
      <x v="26"/>
      <x v="86"/>
      <x v="11"/>
    </i>
    <i>
      <x v="27"/>
      <x v="42"/>
      <x v="17"/>
    </i>
    <i>
      <x v="28"/>
      <x v="43"/>
      <x v="1"/>
    </i>
    <i r="1">
      <x v="46"/>
      <x v="5"/>
    </i>
    <i>
      <x v="29"/>
      <x v="11"/>
      <x v="1"/>
    </i>
    <i r="1">
      <x v="26"/>
      <x v="1"/>
    </i>
    <i r="2">
      <x v="13"/>
    </i>
    <i r="2">
      <x v="14"/>
    </i>
    <i>
      <x v="30"/>
      <x v="26"/>
      <x v="18"/>
    </i>
    <i>
      <x v="31"/>
      <x v="2"/>
      <x v="6"/>
    </i>
    <i r="1">
      <x v="28"/>
      <x v="17"/>
    </i>
    <i>
      <x v="32"/>
      <x v="28"/>
      <x v="13"/>
    </i>
    <i r="2">
      <x v="14"/>
    </i>
    <i>
      <x v="33"/>
      <x v="19"/>
      <x v="1"/>
    </i>
    <i>
      <x v="34"/>
      <x v="17"/>
      <x v="20"/>
    </i>
    <i>
      <x v="35"/>
      <x v="18"/>
      <x v="20"/>
    </i>
    <i>
      <x v="36"/>
      <x v="112"/>
      <x v="12"/>
    </i>
    <i>
      <x v="38"/>
      <x v="74"/>
      <x v="22"/>
    </i>
    <i>
      <x v="39"/>
      <x v="77"/>
      <x v="22"/>
    </i>
    <i>
      <x v="40"/>
      <x v="51"/>
      <x v="22"/>
    </i>
    <i>
      <x v="41"/>
      <x v="93"/>
      <x v="22"/>
    </i>
    <i>
      <x v="57"/>
      <x v="14"/>
      <x v="11"/>
    </i>
    <i r="1">
      <x v="52"/>
      <x v="11"/>
    </i>
    <i r="1">
      <x v="127"/>
      <x v="5"/>
    </i>
    <i r="1">
      <x v="141"/>
      <x v="11"/>
    </i>
    <i r="1">
      <x v="161"/>
      <x v="11"/>
    </i>
    <i>
      <x v="58"/>
      <x/>
      <x v="25"/>
    </i>
    <i r="1">
      <x v="119"/>
      <x v="25"/>
    </i>
    <i>
      <x v="59"/>
      <x v="9"/>
      <x v="20"/>
    </i>
    <i>
      <x v="60"/>
      <x v="61"/>
      <x v="10"/>
    </i>
    <i>
      <x v="61"/>
      <x v="44"/>
      <x v="9"/>
    </i>
    <i r="2">
      <x v="10"/>
    </i>
    <i r="1">
      <x v="57"/>
      <x v="9"/>
    </i>
    <i r="2">
      <x v="10"/>
    </i>
    <i r="1">
      <x v="61"/>
      <x v="9"/>
    </i>
    <i r="1">
      <x v="107"/>
      <x v="9"/>
    </i>
    <i r="2">
      <x v="10"/>
    </i>
    <i r="1">
      <x v="136"/>
      <x v="9"/>
    </i>
    <i r="2">
      <x v="10"/>
    </i>
    <i r="1">
      <x v="170"/>
      <x v="9"/>
    </i>
    <i r="2">
      <x v="10"/>
    </i>
    <i>
      <x v="62"/>
      <x v="75"/>
      <x v="23"/>
    </i>
    <i r="1">
      <x v="109"/>
      <x v="23"/>
    </i>
    <i r="1">
      <x v="159"/>
      <x v="12"/>
    </i>
    <i r="1">
      <x v="167"/>
      <x v="23"/>
    </i>
    <i>
      <x v="63"/>
      <x v="5"/>
      <x v="15"/>
    </i>
    <i r="1">
      <x v="6"/>
      <x v="16"/>
    </i>
    <i r="1">
      <x v="12"/>
      <x v="16"/>
    </i>
    <i r="1">
      <x v="21"/>
      <x v="16"/>
    </i>
    <i r="1">
      <x v="28"/>
      <x v="18"/>
    </i>
    <i r="1">
      <x v="29"/>
      <x v="24"/>
    </i>
    <i r="1">
      <x v="30"/>
      <x v="16"/>
    </i>
    <i r="1">
      <x v="31"/>
      <x v="19"/>
    </i>
    <i r="1">
      <x v="32"/>
      <x v="14"/>
    </i>
    <i r="1">
      <x v="33"/>
      <x v="19"/>
    </i>
    <i r="1">
      <x v="34"/>
      <x v="18"/>
    </i>
    <i r="1">
      <x v="35"/>
      <x v="13"/>
    </i>
    <i r="1">
      <x v="45"/>
      <x v="17"/>
    </i>
    <i r="1">
      <x v="54"/>
      <x v="18"/>
    </i>
    <i r="1">
      <x v="55"/>
      <x v="16"/>
    </i>
    <i r="1">
      <x v="60"/>
      <x v="16"/>
    </i>
    <i r="1">
      <x v="62"/>
      <x v="13"/>
    </i>
    <i r="2">
      <x v="15"/>
    </i>
    <i r="2">
      <x v="17"/>
    </i>
    <i r="1">
      <x v="63"/>
      <x v="1"/>
    </i>
    <i r="2">
      <x v="9"/>
    </i>
    <i r="2">
      <x v="10"/>
    </i>
    <i r="2">
      <x v="13"/>
    </i>
    <i r="2">
      <x v="17"/>
    </i>
    <i r="1">
      <x v="64"/>
      <x v="15"/>
    </i>
    <i r="1">
      <x v="66"/>
      <x v="15"/>
    </i>
    <i r="1">
      <x v="69"/>
      <x v="16"/>
    </i>
    <i r="1">
      <x v="70"/>
      <x v="21"/>
    </i>
    <i r="1">
      <x v="72"/>
      <x v="16"/>
    </i>
    <i r="1">
      <x v="79"/>
      <x v="7"/>
    </i>
    <i r="1">
      <x v="87"/>
      <x v="24"/>
    </i>
    <i r="1">
      <x v="90"/>
      <x v="1"/>
    </i>
    <i r="2">
      <x v="13"/>
    </i>
    <i r="2">
      <x v="14"/>
    </i>
    <i r="2">
      <x v="18"/>
    </i>
    <i r="1">
      <x v="96"/>
      <x v="13"/>
    </i>
    <i r="2">
      <x v="18"/>
    </i>
    <i r="1">
      <x v="97"/>
      <x v="15"/>
    </i>
    <i r="1">
      <x v="98"/>
      <x v="1"/>
    </i>
    <i r="2">
      <x v="13"/>
    </i>
    <i r="2">
      <x v="14"/>
    </i>
    <i r="2">
      <x v="18"/>
    </i>
    <i r="1">
      <x v="99"/>
      <x v="1"/>
    </i>
    <i r="2">
      <x v="13"/>
    </i>
    <i r="2">
      <x v="14"/>
    </i>
    <i r="2">
      <x v="17"/>
    </i>
    <i r="2">
      <x v="18"/>
    </i>
    <i r="1">
      <x v="100"/>
      <x v="25"/>
    </i>
    <i r="1">
      <x v="101"/>
      <x v="16"/>
    </i>
    <i r="1">
      <x v="108"/>
      <x v="23"/>
    </i>
    <i r="1">
      <x v="110"/>
      <x v="23"/>
    </i>
    <i r="1">
      <x v="117"/>
      <x v="15"/>
    </i>
    <i r="1">
      <x v="118"/>
      <x v="2"/>
    </i>
    <i r="1">
      <x v="124"/>
      <x v="1"/>
    </i>
    <i r="2">
      <x v="13"/>
    </i>
    <i r="2">
      <x v="17"/>
    </i>
    <i r="1">
      <x v="125"/>
      <x v="6"/>
    </i>
    <i r="1">
      <x v="128"/>
      <x v="16"/>
    </i>
    <i r="1">
      <x v="129"/>
      <x v="16"/>
    </i>
    <i r="1">
      <x v="132"/>
      <x v="24"/>
    </i>
    <i r="1">
      <x v="133"/>
      <x v="24"/>
    </i>
    <i r="1">
      <x v="134"/>
      <x v="18"/>
    </i>
    <i r="1">
      <x v="135"/>
      <x v="19"/>
    </i>
    <i r="1">
      <x v="139"/>
      <x v="24"/>
    </i>
    <i r="1">
      <x v="146"/>
      <x v="7"/>
    </i>
    <i r="2">
      <x v="12"/>
    </i>
    <i r="1">
      <x v="150"/>
      <x v="14"/>
    </i>
    <i r="1">
      <x v="151"/>
      <x v="20"/>
    </i>
    <i r="1">
      <x v="153"/>
      <x v="25"/>
    </i>
    <i r="1">
      <x v="158"/>
      <x v="1"/>
    </i>
    <i r="1">
      <x v="166"/>
      <x v="18"/>
    </i>
    <i r="1">
      <x v="176"/>
      <x v="12"/>
    </i>
    <i>
      <x v="64"/>
      <x v="20"/>
      <x v="1"/>
    </i>
    <i r="2">
      <x v="17"/>
    </i>
    <i r="1">
      <x v="73"/>
      <x v="17"/>
    </i>
    <i r="1">
      <x v="78"/>
      <x v="6"/>
    </i>
    <i r="1">
      <x v="79"/>
      <x v="1"/>
    </i>
    <i r="1">
      <x v="91"/>
      <x v="17"/>
    </i>
    <i r="1">
      <x v="120"/>
      <x v="17"/>
    </i>
    <i r="1">
      <x v="121"/>
      <x v="17"/>
    </i>
    <i r="1">
      <x v="156"/>
      <x v="1"/>
    </i>
    <i r="2">
      <x v="17"/>
    </i>
    <i r="1">
      <x v="157"/>
      <x v="1"/>
    </i>
    <i r="2">
      <x v="17"/>
    </i>
    <i>
      <x v="65"/>
      <x v="126"/>
      <x v="1"/>
    </i>
    <i>
      <x v="66"/>
      <x v="39"/>
      <x v="2"/>
    </i>
    <i r="1">
      <x v="103"/>
      <x v="2"/>
    </i>
    <i r="1">
      <x v="104"/>
      <x v="2"/>
    </i>
    <i r="1">
      <x v="105"/>
      <x v="2"/>
    </i>
    <i r="1">
      <x v="106"/>
      <x v="2"/>
    </i>
    <i>
      <x v="67"/>
      <x v="40"/>
      <x v="12"/>
    </i>
    <i r="1">
      <x v="53"/>
      <x v="12"/>
    </i>
    <i r="1">
      <x v="83"/>
      <x v="12"/>
    </i>
    <i r="1">
      <x v="92"/>
      <x v="12"/>
    </i>
    <i r="1">
      <x v="94"/>
      <x v="12"/>
    </i>
    <i r="1">
      <x v="95"/>
      <x v="12"/>
    </i>
    <i r="1">
      <x v="162"/>
      <x v="12"/>
    </i>
    <i r="1">
      <x v="168"/>
      <x v="2"/>
    </i>
    <i r="1">
      <x v="169"/>
      <x v="3"/>
    </i>
    <i>
      <x v="68"/>
      <x v="58"/>
      <x v="4"/>
    </i>
    <i r="1">
      <x v="89"/>
      <x v="4"/>
    </i>
    <i r="1">
      <x v="115"/>
      <x v="4"/>
    </i>
    <i r="1">
      <x v="160"/>
      <x v="4"/>
    </i>
    <i>
      <x v="69"/>
      <x v="116"/>
      <x v="4"/>
    </i>
    <i>
      <x v="70"/>
      <x v="138"/>
      <x v="5"/>
    </i>
    <i>
      <x v="71"/>
      <x v="24"/>
      <x v="13"/>
    </i>
    <i r="2">
      <x v="18"/>
    </i>
    <i r="1">
      <x v="102"/>
      <x v="20"/>
    </i>
    <i r="1">
      <x v="149"/>
      <x v="20"/>
    </i>
    <i>
      <x v="72"/>
      <x v="114"/>
      <x v="21"/>
    </i>
    <i r="1">
      <x v="147"/>
      <x v="20"/>
    </i>
    <i>
      <x v="73"/>
      <x v="59"/>
      <x v="14"/>
    </i>
    <i r="1">
      <x v="130"/>
      <x v="14"/>
    </i>
    <i r="1">
      <x v="142"/>
      <x v="13"/>
    </i>
    <i r="1">
      <x v="143"/>
      <x v="13"/>
    </i>
    <i>
      <x v="74"/>
      <x v="111"/>
      <x v="25"/>
    </i>
    <i r="1">
      <x v="140"/>
      <x v="25"/>
    </i>
    <i r="1">
      <x v="152"/>
      <x v="25"/>
    </i>
    <i r="1">
      <x v="163"/>
      <x v="25"/>
    </i>
    <i r="1">
      <x v="174"/>
      <x v="25"/>
    </i>
    <i r="1">
      <x v="177"/>
      <x v="25"/>
    </i>
    <i r="1">
      <x v="178"/>
      <x v="25"/>
    </i>
    <i t="grand">
      <x/>
    </i>
  </rowItems>
  <colItems count="1">
    <i/>
  </colItems>
  <dataFields count="1">
    <dataField name="Cuenta de CÓDIGO DEL PROCEDIMIENTO DE ORIGEN" fld="0"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174C8B66-8335-4891-81FC-0C6829B38798}" name="TABLA_GEA_CODIGOS" displayName="TABLA_GEA_CODIGOS" ref="A3:E30" totalsRowShown="0" headerRowDxfId="317" dataDxfId="316" headerRowCellStyle="Normal 2" dataCellStyle="Normal 2">
  <autoFilter ref="A3:E30" xr:uid="{174C8B66-8335-4891-81FC-0C6829B38798}"/>
  <tableColumns count="5">
    <tableColumn id="2" xr3:uid="{99F5E380-6BF9-41DD-AE70-631AA8939A21}" name="NOMID1" dataDxfId="315" dataCellStyle="Normal 2"/>
    <tableColumn id="1" xr3:uid="{7817CA77-FB84-4896-8E91-5EBCEBAD5E1F}" name="CODNUM" dataDxfId="314" dataCellStyle="Normal 2"/>
    <tableColumn id="3" xr3:uid="{8A7BD4BF-F89D-41F4-BCD7-FCFD5F98AA20}" name="CODMEC" dataDxfId="313" dataCellStyle="Normal 2"/>
    <tableColumn id="4" xr3:uid="{47DF9936-6FF5-4499-B8F2-F5E58A5FC0C5}" name="Columna1" dataDxfId="312" dataCellStyle="Normal 2"/>
    <tableColumn id="5" xr3:uid="{B330CBBD-047C-43DD-AF8D-D9174EF49851}" name="CENTRO" dataDxfId="311" dataCellStyle="Normal 2">
      <calculatedColumnFormula>TABLA_GEA_CODIGOS[[#This Row],[CODNUM]]</calculatedColumnFormula>
    </tableColumn>
  </tableColumns>
  <tableStyleInfo name="TableStyleLight10"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791744DC-A0BF-4A45-9DC6-6128A02AC88E}" name="TABLA_EVIDENCIAS" displayName="TABLA_EVIDENCIAS" ref="A4:Q225" totalsRowShown="0" headerRowDxfId="185" dataDxfId="184">
  <autoFilter ref="A4:Q225" xr:uid="{791744DC-A0BF-4A45-9DC6-6128A02AC88E}"/>
  <tableColumns count="17">
    <tableColumn id="1" xr3:uid="{97D6DA58-6886-4829-9CCD-0EC247528940}" name="CÓDIGO DEL PROCEDIMIENTO DE ORIGEN" dataDxfId="183"/>
    <tableColumn id="5" xr3:uid="{A1A400DD-E8BA-426E-931F-1850D0041359}" name="IDENTIFICACIÓN DE LA EVIDENCIA" dataDxfId="182"/>
    <tableColumn id="2" xr3:uid="{A6F028D1-9F92-489D-A90D-81789EFBBC6C}" name="SOPORTE DE ARCHIVO " dataDxfId="181"/>
    <tableColumn id="3" xr3:uid="{B228234D-549E-47FE-A820-C5843A719A10}" name="RESPONSABLE DE CUSTODIA " dataDxfId="180"/>
    <tableColumn id="4" xr3:uid="{08BE98BC-A45A-47A1-A5C7-CEDE7BF66445}" name="TIEMPO DE CONSERVACIÓN (AÑOS) " dataDxfId="179"/>
    <tableColumn id="14" xr3:uid="{980B3910-9E9C-438E-A482-DF252E8E2735}" name="TIPO" dataDxfId="178"/>
    <tableColumn id="17" xr3:uid="{7601105A-F124-468D-A2AF-ECF5D3EA9FBA}" name="RELEVANCIA" dataDxfId="177"/>
    <tableColumn id="6" xr3:uid="{D2A9F2D6-706B-45EA-ADA1-7B24F4A19182}" name="UBICACIÓN" dataDxfId="176"/>
    <tableColumn id="12" xr3:uid="{1BCE4BD6-2CE6-44E9-9B2D-AFE6EB4DFAC9}" name="UBICACIÓN PÚBLICA" dataDxfId="175"/>
    <tableColumn id="15" xr3:uid="{86FA8AA1-913E-4609-8CD4-02026CC19426}" name="PÁGINA WEB UCM" dataDxfId="174"/>
    <tableColumn id="16" xr3:uid="{CEE80CEE-5D01-4749-9BC7-4EF22492A6C9}" name="DIRECTRIZ" dataDxfId="173"/>
    <tableColumn id="13" xr3:uid="{AD9DD1B7-7682-4C2D-A95E-99BF387379A9}" name="ASPECTOS ESPECÍFICOS EN LA FACLTAD" dataDxfId="172"/>
    <tableColumn id="10" xr3:uid="{64BFF50D-C638-478D-AFF2-571442FD05DF}" name="FECHA APROBACIÓN" dataDxfId="171"/>
    <tableColumn id="9" xr3:uid="{806F44C1-64EF-4010-B47C-E154D12F0994}" name="EDICIÓN / CURSO" dataDxfId="170"/>
    <tableColumn id="11" xr3:uid="{DD4F10F7-88FF-4305-8E05-2209D3DF0223}" name="RESPONSABLE APROBACIÓN" dataDxfId="169"/>
    <tableColumn id="8" xr3:uid="{A9C7D684-ED71-4D9F-89DB-659AC89A0B7B}" name="APLICA (140)" dataDxfId="168"/>
    <tableColumn id="7" xr3:uid="{35C65C82-B47E-40B8-AFC3-070916902B3B}" name="APLICA (244)" dataDxfId="167"/>
  </tableColumns>
  <tableStyleInfo name="TableStyleLight9"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7C145C0C-FC03-491F-B77F-61157A1E99C8}" name="TABLA_INDICADORES" displayName="TABLA_INDICADORES" ref="A4:I12" totalsRowShown="0" headerRowDxfId="166" dataDxfId="165">
  <autoFilter ref="A4:I12" xr:uid="{791744DC-A0BF-4A45-9DC6-6128A02AC88E}"/>
  <tableColumns count="9">
    <tableColumn id="1" xr3:uid="{8E3181AA-00BB-4B31-8610-757029BC3E04}" name="ORIGEN" dataDxfId="164"/>
    <tableColumn id="5" xr3:uid="{E8B4CCE5-7BBF-402D-A314-E7FD204BC6CE}" name="INDICADOR" dataDxfId="163"/>
    <tableColumn id="4" xr3:uid="{2121A438-F439-47DB-892B-48C61224AA87}" name="FRECUENCIA" dataDxfId="162"/>
    <tableColumn id="3" xr3:uid="{58F715E5-6A63-47A9-9707-384692FBCFC9}" name="RESPONSABLE" dataDxfId="161"/>
    <tableColumn id="2" xr3:uid="{EF6E1F7E-916A-4CCA-9FE4-F11226035346}" name="ORIGEN DE DATOS" dataDxfId="160"/>
    <tableColumn id="10" xr3:uid="{7AE45A50-0153-4875-B495-F60C09BDA6C7}" name="UBICACIÓN (CENTRO)" dataDxfId="159"/>
    <tableColumn id="8" xr3:uid="{CCC8B590-A383-4214-9A1B-192279D49D3C}" name="APLICA (CENTRO)" dataDxfId="158"/>
    <tableColumn id="6" xr3:uid="{9D398F76-811A-49D3-81FD-2337BDC33A31}" name="UBICACIÓN (244)" dataDxfId="157"/>
    <tableColumn id="7" xr3:uid="{20E34915-286D-4A83-BF95-67A5CB50A47D}" name="APLICA (244)" dataDxfId="156"/>
  </tableColumns>
  <tableStyleInfo name="TableStyleLight9"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90332538-9FED-4AE2-B252-65C73154A5A0}" name="TABLA_NORMATIVA" displayName="TABLA_NORMATIVA" ref="A4:AB22" totalsRowShown="0" headerRowDxfId="155" dataDxfId="154">
  <autoFilter ref="A4:AB22" xr:uid="{90332538-9FED-4AE2-B252-65C73154A5A0}"/>
  <tableColumns count="28">
    <tableColumn id="1" xr3:uid="{9617F495-AFC4-4D68-93C0-E86E80CA7432}" name="REFERENCIA" dataDxfId="153"/>
    <tableColumn id="2" xr3:uid="{684FEC5D-97D6-4B8E-930A-CDB454A6DC0E}" name="LINK" dataDxfId="152" dataCellStyle="Hipervínculo"/>
    <tableColumn id="27" xr3:uid="{C16CFB69-4582-4B27-B9BB-A3BB1617F858}" name="ALTA" dataDxfId="151" dataCellStyle="Hipervínculo"/>
    <tableColumn id="13" xr3:uid="{C4DA8294-3EDF-4E2A-A6FD-2145878CB366}" name="ULTIMA MOFICACION" dataDxfId="150" dataCellStyle="Hipervínculo"/>
    <tableColumn id="26" xr3:uid="{3D6C112A-950B-48D9-8A24-2501C5C0559D}" name="ESTADO" dataDxfId="149" dataCellStyle="Hipervínculo"/>
    <tableColumn id="29" xr3:uid="{4859A542-4BFE-4011-8571-D5B8AC54CC43}" name="TIPO" dataDxfId="148" dataCellStyle="Hipervínculo"/>
    <tableColumn id="19" xr3:uid="{C148B024-A6E7-4FD8-9988-E17CBE31A8C3}" name="PE01" dataDxfId="147" dataCellStyle="Hipervínculo"/>
    <tableColumn id="20" xr3:uid="{3486F92B-3AFD-4CEB-95B4-F83095C40A87}" name="PE02" dataDxfId="146" dataCellStyle="Hipervínculo"/>
    <tableColumn id="21" xr3:uid="{D414DA68-DCC6-42CB-8888-B7C1B4B2C6E3}" name="PE03" dataDxfId="145" dataCellStyle="Hipervínculo"/>
    <tableColumn id="22" xr3:uid="{8A56A6EF-B81E-4183-ACEC-4AF357BB8BF6}" name="PS01" dataDxfId="144" dataCellStyle="Hipervínculo"/>
    <tableColumn id="23" xr3:uid="{053BEF1A-7E66-4950-846F-D85D3440F0BC}" name="PS02" dataDxfId="143" dataCellStyle="Hipervínculo"/>
    <tableColumn id="3" xr3:uid="{E35A8CE9-D09C-4791-BF23-8584FCBE086C}" name="PS03" dataDxfId="142" dataCellStyle="Hipervínculo"/>
    <tableColumn id="24" xr3:uid="{8A32CC66-B64F-4D7B-B051-994B74C61712}" name="PS04" dataDxfId="141" dataCellStyle="Hipervínculo"/>
    <tableColumn id="25" xr3:uid="{E9D458F9-B4DE-422C-9BB8-73BFF8A6A426}" name="PS05" dataDxfId="140" dataCellStyle="Hipervínculo"/>
    <tableColumn id="4" xr3:uid="{FA4A81E4-8681-4CB2-9868-778304705706}" name="PC01" dataDxfId="139"/>
    <tableColumn id="5" xr3:uid="{CD9BB445-EC6A-44BA-BA18-BAF9119EB06F}" name="PC02_S01" dataDxfId="138"/>
    <tableColumn id="6" xr3:uid="{4ECCF8B6-E3F6-4673-BE99-CAEE26C6AECB}" name="PC02_S02" dataDxfId="137"/>
    <tableColumn id="7" xr3:uid="{559324AB-8793-4AEE-B548-E2B38ADA8C61}" name="PC02_S03" dataDxfId="136"/>
    <tableColumn id="8" xr3:uid="{B9F4A7F5-546F-43EB-9B9B-895BBA05AE9C}" name="PC02_S04" dataDxfId="135"/>
    <tableColumn id="9" xr3:uid="{FC4C5D4E-4261-4CE9-8474-9CFC55568E1E}" name="PC03_S01" dataDxfId="134"/>
    <tableColumn id="10" xr3:uid="{805BE3B0-F7B4-46BA-9B14-F135A54D459C}" name="PC03_S02" dataDxfId="133"/>
    <tableColumn id="11" xr3:uid="{65D49781-9731-4FC9-A165-135F8A0EF7DB}" name="PC03_S03" dataDxfId="132"/>
    <tableColumn id="12" xr3:uid="{B1B44F56-C2C1-4F0D-838C-026D25B7F56E}" name="PC04_S01" dataDxfId="131"/>
    <tableColumn id="14" xr3:uid="{8CC570D0-1D4F-41BE-85FD-C99A5D86A9BC}" name="PC04_S02" dataDxfId="130"/>
    <tableColumn id="15" xr3:uid="{592782B9-B1B5-47FD-A6A0-29E7AF097D60}" name="PC04_S03" dataDxfId="129"/>
    <tableColumn id="16" xr3:uid="{AF9717E6-9A15-4C93-AB75-840E4746E60D}" name="PC05" dataDxfId="128"/>
    <tableColumn id="17" xr3:uid="{DA18D058-115B-4DEC-A059-15EB8639B41D}" name="PC06" dataDxfId="127"/>
    <tableColumn id="18" xr3:uid="{7A7B7982-3400-45E4-A5D3-192113E54FF0}" name="PC07" dataDxfId="126"/>
  </tableColumns>
  <tableStyleInfo name="TableStyleLight9"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4515DA3E-2395-454B-B93A-3C6608390CA6}" name="Tabla11" displayName="Tabla11" ref="A4:C6" totalsRowShown="0">
  <autoFilter ref="A4:C6" xr:uid="{4515DA3E-2395-454B-B93A-3C6608390CA6}"/>
  <tableColumns count="3">
    <tableColumn id="1" xr3:uid="{DE4EED50-D3DF-4C3E-8C83-22B7E226E766}" name="FECHA"/>
    <tableColumn id="2" xr3:uid="{E30FA52A-048B-4CB6-A61C-0BB33D150727}" name="COMUNICACIÓN"/>
    <tableColumn id="3" xr3:uid="{65DA8EF8-2337-47E8-815B-B09804C3F332}" name="TIPO"/>
  </tableColumns>
  <tableStyleInfo name="TableStyleLight9"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9383F6E-B764-41AE-85EE-553FC3702A0E}" name="TABLA_DOC02_REQUISITOS" displayName="TABLA_DOC02_REQUISITOS" ref="A4:AA60" totalsRowShown="0" headerRowDxfId="125" dataDxfId="124">
  <autoFilter ref="A4:AA60" xr:uid="{59B4E852-97EE-42E1-A713-EF6AC0A3CFD5}"/>
  <tableColumns count="27">
    <tableColumn id="1" xr3:uid="{69039CCC-0301-4A40-B073-27B1792BD73C}" name="Criterio" dataDxfId="123"/>
    <tableColumn id="2" xr3:uid="{5AF05FFB-236A-4337-8571-EDCA4E8814CB}" name="Titulo" dataDxfId="122">
      <calculatedColumnFormula>VLOOKUP(TABLA_DOC02_REQUISITOS[[#This Row],[Criterio]],TABLA_DOC02_CRITERIOS[],'DOC02 (criterios)'!$C$3,FALSE)</calculatedColumnFormula>
    </tableColumn>
    <tableColumn id="4" xr3:uid="{F0EEBA33-18F0-4992-8EE8-A6228F616C8E}" name="Directrices" dataDxfId="121"/>
    <tableColumn id="24" xr3:uid="{6C62BBBF-60EF-4922-9634-86E07BABCBD8}" name="PE01" dataDxfId="120"/>
    <tableColumn id="25" xr3:uid="{F5EDBDB4-7B08-450F-9E10-59C38E3B0AE5}" name="PE02" dataDxfId="119"/>
    <tableColumn id="26" xr3:uid="{76E41E6F-6A3A-495E-AA73-339CEE2DC61E}" name="PE03" dataDxfId="118"/>
    <tableColumn id="5" xr3:uid="{52F90C7D-1A59-4C44-B8EE-DBCCE84D331B}" name="PS01" dataDxfId="117"/>
    <tableColumn id="6" xr3:uid="{3A0A1D56-5290-40A4-A75A-6BFEF624275C}" name="PS02" dataDxfId="116"/>
    <tableColumn id="7" xr3:uid="{9DE58608-8E18-4763-B43A-BF107BA806FF}" name="PS03" dataDxfId="115"/>
    <tableColumn id="8" xr3:uid="{980B1C59-0866-47BB-8A3D-BE7D71C6898F}" name="PS04" dataDxfId="114"/>
    <tableColumn id="9" xr3:uid="{3FA3DF57-6778-41C6-AFD2-2109BDE7DD1C}" name="PS05" dataDxfId="113"/>
    <tableColumn id="10" xr3:uid="{8A870F91-A803-4DC9-ADBE-1FBDFDFC4D5E}" name="PC01" dataDxfId="112"/>
    <tableColumn id="11" xr3:uid="{E814A864-06D7-4BB0-ADA8-BAA0A96B591D}" name="PC02_S01" dataDxfId="111"/>
    <tableColumn id="12" xr3:uid="{FBA5E6AC-64F5-447D-9889-EAAD9B119954}" name="PC02_S02" dataDxfId="110"/>
    <tableColumn id="13" xr3:uid="{BF74181E-3959-4A34-8BCA-998D1106B234}" name="PC02_S03" dataDxfId="109"/>
    <tableColumn id="14" xr3:uid="{B16A6986-EF59-4646-B165-ECF4AE4A9521}" name="PC02_S04" dataDxfId="108"/>
    <tableColumn id="15" xr3:uid="{D7D2CFCF-C847-45F4-848B-AD43C9EB0242}" name="PC03_S01" dataDxfId="107"/>
    <tableColumn id="16" xr3:uid="{F65CE852-844B-4E0E-8727-8F4FDCB18F89}" name="PC03_S02" dataDxfId="106"/>
    <tableColumn id="17" xr3:uid="{42B064D9-3B1A-4FB0-8ADB-76C4B8ADBDE5}" name="PC03_S03" dataDxfId="105"/>
    <tableColumn id="18" xr3:uid="{7E95E55E-9AEE-49FB-A50B-D5A99A0AC47B}" name="PC04_S01" dataDxfId="104"/>
    <tableColumn id="19" xr3:uid="{EEF69FE3-9621-420A-BFA7-E23F68D29629}" name="PC04_S02" dataDxfId="103"/>
    <tableColumn id="20" xr3:uid="{EADBEB60-F011-408C-9239-F7EB71C44E86}" name="PC04_S03" dataDxfId="102"/>
    <tableColumn id="21" xr3:uid="{39E5AB52-91E6-45B3-BE2C-D2E85E4DC2B4}" name="PC05" dataDxfId="101"/>
    <tableColumn id="22" xr3:uid="{A9EEC5C9-CE70-4CA0-ACD7-4357147A05CD}" name="PC06" dataDxfId="100"/>
    <tableColumn id="23" xr3:uid="{9804384C-2594-440A-92ED-7961BAF2851B}" name="PC07" dataDxfId="99"/>
    <tableColumn id="3" xr3:uid="{856807D9-6E03-407A-B140-E016226FC354}" name="PC08" dataDxfId="98"/>
    <tableColumn id="27" xr3:uid="{F053FB70-89B0-4505-9013-6D0356EF0CAE}" name="PC09" dataDxfId="97"/>
  </tableColumns>
  <tableStyleInfo name="TableStyleLight14"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229998E7-9A1B-4C15-AB53-8920A6E91F64}" name="TABLA_DOC02_CRITERIOS" displayName="TABLA_DOC02_CRITERIOS" ref="A4:AA13" totalsRowShown="0" headerRowDxfId="96" dataDxfId="95">
  <autoFilter ref="A4:AA13" xr:uid="{59B4E852-97EE-42E1-A713-EF6AC0A3CFD5}"/>
  <tableColumns count="27">
    <tableColumn id="1" xr3:uid="{9C2F84D2-ED6F-48E1-8B0A-35296818C39C}" name="Criterio" dataDxfId="94"/>
    <tableColumn id="5" xr3:uid="{9903192F-0342-40F0-ABEE-F67384313983}" name="PARTE" dataDxfId="93"/>
    <tableColumn id="2" xr3:uid="{F5DD4625-26B2-4379-89EB-E8D7A82A00BA}" name="Titulo" dataDxfId="92"/>
    <tableColumn id="3" xr3:uid="{03EC107F-68F7-48AB-9974-ABCFF680C7A4}" name="Descripción" dataDxfId="91"/>
    <tableColumn id="6" xr3:uid="{75C38F82-3474-4096-AA31-8B8BBED0B5C3}" name="CRITERIO2" dataDxfId="90">
      <calculatedColumnFormula>TABLA_DOC02_CRITERIOS[[#This Row],[Criterio]]&amp;": "&amp;TABLA_DOC02_CRITERIOS[[#This Row],[Titulo]]</calculatedColumnFormula>
    </tableColumn>
    <tableColumn id="26" xr3:uid="{B8B8088B-D878-4BCF-BA6A-61B422687FA6}" name="PE01" dataDxfId="89"/>
    <tableColumn id="27" xr3:uid="{75D571C8-FB77-4748-9487-14C1CA36EE27}" name="PE02" dataDxfId="88"/>
    <tableColumn id="28" xr3:uid="{F9C3BE4C-0168-4E45-AE29-9CEF5D722E40}" name="PE03" dataDxfId="87"/>
    <tableColumn id="7" xr3:uid="{7F875CC1-BA2F-4323-A6C0-087F6D896332}" name="PS01" dataDxfId="86"/>
    <tableColumn id="8" xr3:uid="{5DB289FC-74A7-4089-AD60-07E491AA6B66}" name="PS02" dataDxfId="85"/>
    <tableColumn id="9" xr3:uid="{FC453152-1D8D-479A-99D7-E2A348D0E333}" name="PS03" dataDxfId="84"/>
    <tableColumn id="10" xr3:uid="{8C8AEBA1-321D-43F2-8ADA-4374CA4CF037}" name="PS04" dataDxfId="83"/>
    <tableColumn id="11" xr3:uid="{B45D78D0-7CCE-4779-A011-74556AB0243E}" name="PS05" dataDxfId="82"/>
    <tableColumn id="12" xr3:uid="{CC3FA402-DEC4-48BB-9C3D-FB5560E59FA8}" name="PC01" dataDxfId="81"/>
    <tableColumn id="13" xr3:uid="{EDC85398-2B3B-4D13-A949-75B32034FCD5}" name="PC02_S01" dataDxfId="80"/>
    <tableColumn id="14" xr3:uid="{33C4A663-AD3E-44F0-AC08-457C0E8195D9}" name="PC02_S02" dataDxfId="79"/>
    <tableColumn id="15" xr3:uid="{E458122F-1B07-4FFB-B0EE-6135721698CA}" name="PC02_S03" dataDxfId="78"/>
    <tableColumn id="16" xr3:uid="{1EF8D431-F11D-41B9-8241-DB62EE1344CF}" name="PC02_S04" dataDxfId="77"/>
    <tableColumn id="17" xr3:uid="{9741F6D2-29EF-4A28-B89D-1D587F43E7CA}" name="PC03_S01" dataDxfId="76"/>
    <tableColumn id="18" xr3:uid="{095ED01C-04BB-49F5-BCB6-2DD5BDC06F8E}" name="PC03_S02" dataDxfId="75"/>
    <tableColumn id="19" xr3:uid="{E9E4D729-BC2B-4F39-B37E-E6E6E82B7F7D}" name="PC03_S03" dataDxfId="74"/>
    <tableColumn id="20" xr3:uid="{9CA55E34-4790-48F9-BFF2-C50E771560F1}" name="PC04_S01" dataDxfId="73"/>
    <tableColumn id="21" xr3:uid="{76F6A101-3251-4113-8DDA-6F51B47E330E}" name="PC04_S02" dataDxfId="72"/>
    <tableColumn id="22" xr3:uid="{56A2AFDF-9873-4EC6-A227-8C5656A14B12}" name="PC04_S03" dataDxfId="71"/>
    <tableColumn id="23" xr3:uid="{F087BC39-2F4B-4193-9CBD-C30FF82837BE}" name="PC05" dataDxfId="70"/>
    <tableColumn id="24" xr3:uid="{05425A15-22AE-488A-92DA-66B5AC4516F9}" name="PC06" dataDxfId="69"/>
    <tableColumn id="25" xr3:uid="{DDC899FB-5E52-480A-A0A5-CB5447AE2351}" name="PC07" dataDxfId="68"/>
  </tableColumns>
  <tableStyleInfo name="TableStyleLight14"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59B4E852-97EE-42E1-A713-EF6AC0A3CFD5}" name="TABLA_ESG_CRITERIOS" displayName="TABLA_ESG_CRITERIOS" ref="A4:AA31" totalsRowShown="0" headerRowDxfId="67" dataDxfId="66">
  <autoFilter ref="A4:AA31" xr:uid="{59B4E852-97EE-42E1-A713-EF6AC0A3CFD5}"/>
  <tableColumns count="27">
    <tableColumn id="1" xr3:uid="{A1880EA5-582A-44D5-9CAF-42CB591099DC}" name="Criterio" dataDxfId="65"/>
    <tableColumn id="5" xr3:uid="{C938085B-9AC9-4C9A-A021-4451A15C8437}" name="PARTE" dataDxfId="64"/>
    <tableColumn id="2" xr3:uid="{32723A8B-E283-46A1-B40A-E58DEC418EFB}" name="Titulo" dataDxfId="63"/>
    <tableColumn id="3" xr3:uid="{747AB73A-3557-4D75-A2F0-97BC432ADB12}" name="Descripción" dataDxfId="62"/>
    <tableColumn id="6" xr3:uid="{6D6C7F43-20A1-45F6-A79A-CDFD69766624}" name="CRITERIO2" dataDxfId="61">
      <calculatedColumnFormula>TABLA_ESG_CRITERIOS[[#This Row],[Criterio]]&amp;" "&amp;TABLA_ESG_CRITERIOS[[#This Row],[Titulo]]</calculatedColumnFormula>
    </tableColumn>
    <tableColumn id="26" xr3:uid="{96BBCE80-18D7-413B-8072-0F812FB5F08C}" name="PE01" dataDxfId="60"/>
    <tableColumn id="27" xr3:uid="{E98D305C-3D3A-40A0-BA0D-16EB05C5185D}" name="PE02" dataDxfId="59"/>
    <tableColumn id="28" xr3:uid="{CB4FC14F-AF3A-4263-A0C5-BC786604BB5D}" name="PE03" dataDxfId="58"/>
    <tableColumn id="7" xr3:uid="{8013EF09-C9FF-44A0-A669-995DFD082930}" name="PS01" dataDxfId="57"/>
    <tableColumn id="8" xr3:uid="{4405E5D6-13A0-40E6-9488-7B77DBED10BB}" name="PS02" dataDxfId="56"/>
    <tableColumn id="9" xr3:uid="{3B097078-AAA7-428B-81BE-E1668BFE30A3}" name="PS03" dataDxfId="55"/>
    <tableColumn id="10" xr3:uid="{DC7B59CC-8DC6-4CAC-BA61-9F1927B2FB7D}" name="PS04" dataDxfId="54"/>
    <tableColumn id="11" xr3:uid="{ECF4AADB-ED4D-4EDC-A259-11298BD66D51}" name="PS05" dataDxfId="53"/>
    <tableColumn id="12" xr3:uid="{13256A2C-64F3-4A4F-9B3D-732211852AF4}" name="PC01" dataDxfId="52"/>
    <tableColumn id="13" xr3:uid="{099E0B5A-6557-40FC-8E57-B040EAD9AD92}" name="PC02_S01" dataDxfId="51"/>
    <tableColumn id="14" xr3:uid="{E7C7F70E-2DB7-425C-BBF7-AA697CCD2D21}" name="PC02_S02" dataDxfId="50"/>
    <tableColumn id="15" xr3:uid="{AC90144D-50B9-4941-8581-26BC05A22C75}" name="PC02_S03" dataDxfId="49"/>
    <tableColumn id="16" xr3:uid="{BC0F35D8-25B1-445D-93CF-412AE7E9844E}" name="PC02_S04" dataDxfId="48"/>
    <tableColumn id="17" xr3:uid="{5FEC3B6E-1FAC-41A3-BA29-DA3A703489FE}" name="PC03_S01" dataDxfId="47"/>
    <tableColumn id="18" xr3:uid="{BA5C6D89-E269-4638-B80D-35B005342C09}" name="PC03_S02" dataDxfId="46"/>
    <tableColumn id="19" xr3:uid="{B5927845-2165-42CD-B49B-95F05F2DB5CD}" name="PC03_S03" dataDxfId="45"/>
    <tableColumn id="20" xr3:uid="{3B61D44D-7252-4EFD-B219-E4046BECAEE1}" name="PC04_S01" dataDxfId="44"/>
    <tableColumn id="21" xr3:uid="{43972242-4F89-4D06-B7A8-55463ABB20A2}" name="PC04_S02" dataDxfId="43"/>
    <tableColumn id="22" xr3:uid="{5FAD51A7-1CF0-4879-99E0-4ACC318628F0}" name="PC04_S03" dataDxfId="42"/>
    <tableColumn id="23" xr3:uid="{9BFD8335-2CE5-4456-A3F0-E7786F06E9E9}" name="PC05" dataDxfId="41"/>
    <tableColumn id="24" xr3:uid="{DB38FC0F-95A7-497F-B447-983E2A7CE397}" name="PC06" dataDxfId="40"/>
    <tableColumn id="25" xr3:uid="{594CDE58-B646-4A0D-AFD8-DCA95CA39C1D}" name="PC07" dataDxfId="39"/>
  </tableColumns>
  <tableStyleInfo name="TableStyleLight14"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134117D-5E35-462A-8C56-F0D584E80AB5}" name="TABLA_ESG_REQUISITOS" displayName="TABLA_ESG_REQUISITOS" ref="A4:Y67" totalsRowShown="0" headerRowDxfId="38" dataDxfId="37">
  <autoFilter ref="A4:Y67" xr:uid="{59B4E852-97EE-42E1-A713-EF6AC0A3CFD5}"/>
  <tableColumns count="25">
    <tableColumn id="1" xr3:uid="{6979B736-D8A5-4418-BCD1-C26DDE56B7D5}" name="Criterio" dataDxfId="36"/>
    <tableColumn id="2" xr3:uid="{39E54A64-39C1-4268-AD6B-461FA0C84FB3}" name="Titulo" dataDxfId="35">
      <calculatedColumnFormula>VLOOKUP(TABLA_ESG_REQUISITOS[[#This Row],[Criterio]],TABLA_ESG_CRITERIOS[],'ESG (criterios)'!$C$3,FALSE)</calculatedColumnFormula>
    </tableColumn>
    <tableColumn id="4" xr3:uid="{6DF93FDE-226E-40D0-8E04-ED11C8478AC6}" name="Directrices" dataDxfId="34"/>
    <tableColumn id="24" xr3:uid="{AFB68E06-FEA8-4338-91F1-3385D7BE9857}" name="PE01" dataDxfId="33"/>
    <tableColumn id="25" xr3:uid="{00EA0D4F-69B3-4E79-A9E4-EF50C9A7FA96}" name="PE02" dataDxfId="32"/>
    <tableColumn id="26" xr3:uid="{864649DE-E0A5-43AF-BDC6-17E9BF117A5D}" name="PE03" dataDxfId="31"/>
    <tableColumn id="5" xr3:uid="{274BCDC3-4A43-4F49-A15E-29B643DE8022}" name="PS01" dataDxfId="30"/>
    <tableColumn id="6" xr3:uid="{ADBE269B-C3E7-48AC-B743-3854C37EE410}" name="PS02" dataDxfId="29"/>
    <tableColumn id="7" xr3:uid="{6CBA4604-3343-4F3F-8733-3BD39543B7C3}" name="PS03" dataDxfId="28"/>
    <tableColumn id="8" xr3:uid="{4C46F5E0-9213-4A64-A4F0-E257B0309182}" name="PS04" dataDxfId="27"/>
    <tableColumn id="9" xr3:uid="{3D951065-DAD0-41EC-AA8C-89630F10E0D1}" name="PS05" dataDxfId="26"/>
    <tableColumn id="10" xr3:uid="{5B9E4FC6-2779-4A1F-830D-908DFC8EB90A}" name="PC01" dataDxfId="25"/>
    <tableColumn id="11" xr3:uid="{C9024895-B362-4025-92D1-5A99A0FB4B01}" name="PC02_S01" dataDxfId="24"/>
    <tableColumn id="12" xr3:uid="{EBFCA78B-58DF-4DF4-9ECE-80A56A5D26B0}" name="PC02_S02" dataDxfId="23"/>
    <tableColumn id="13" xr3:uid="{BED7751C-06B8-4641-80CC-FDD76EB05040}" name="PC02_S03" dataDxfId="22"/>
    <tableColumn id="14" xr3:uid="{A7E69DF2-035F-4D62-A1B0-D34ED2A01CA6}" name="PC02_S04" dataDxfId="21"/>
    <tableColumn id="15" xr3:uid="{4134FB50-9EBB-4A13-B798-32E9AD241744}" name="PC03_S01" dataDxfId="20"/>
    <tableColumn id="16" xr3:uid="{82C281EA-7832-4BFB-8705-2C2653EBEF4A}" name="PC03_S02" dataDxfId="19"/>
    <tableColumn id="17" xr3:uid="{95FF10CE-A38F-4DC1-98D4-51D2BC803BB7}" name="PC03_S03" dataDxfId="18"/>
    <tableColumn id="18" xr3:uid="{A8BB7322-C4AE-492A-AE7A-F47DA8090EF7}" name="PC04_S01" dataDxfId="17"/>
    <tableColumn id="19" xr3:uid="{449C3C5D-8043-4349-88C1-EF81DD629F66}" name="PC04_S02" dataDxfId="16"/>
    <tableColumn id="20" xr3:uid="{FD71C33F-9ADB-411D-B17C-D234B5861C23}" name="PC04_S03" dataDxfId="15"/>
    <tableColumn id="21" xr3:uid="{426CFEAD-1606-45CC-A773-281604B416CF}" name="PC05" dataDxfId="14"/>
    <tableColumn id="22" xr3:uid="{C11FC2F3-E6E0-4B91-AA30-A53DCC97D972}" name="PC06" dataDxfId="13"/>
    <tableColumn id="23" xr3:uid="{8FD7E638-B919-457B-8FB7-8C76BD424291}" name="PC07" dataDxfId="12"/>
  </tableColumns>
  <tableStyleInfo name="TableStyleLight14"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D3ADF527-792A-4805-9F90-93C98B062B4C}" name="Tabla11141516" displayName="Tabla11141516" ref="A4:U78" totalsRowShown="0" headerRowDxfId="310">
  <autoFilter ref="A4:U78" xr:uid="{4515DA3E-2395-454B-B93A-3C6608390CA6}"/>
  <sortState xmlns:xlrd2="http://schemas.microsoft.com/office/spreadsheetml/2017/richdata2" ref="A5:T78">
    <sortCondition ref="D5:D78"/>
    <sortCondition ref="A5:A78"/>
  </sortState>
  <tableColumns count="21">
    <tableColumn id="1" xr3:uid="{0F79B46F-4A90-4EE1-AC36-0B0BCA25C65B}" name="GRUPO DE INTERES"/>
    <tableColumn id="19" xr3:uid="{98BB916E-4F6E-4E85-A0B9-D450CBD1BF8C}" name="TIPO"/>
    <tableColumn id="2" xr3:uid="{1DAC4ECF-F7CD-4AFF-BE98-8A7005A546C0}" name="MOTIVACIÓN"/>
    <tableColumn id="8" xr3:uid="{F25D79C9-17C9-45F0-AB86-F5ADBBBF4D85}" name="CENTRO"/>
    <tableColumn id="9" xr3:uid="{F23709A4-A0E1-4F25-8755-73C1FA2B2524}" name="ENTIDAD"/>
    <tableColumn id="6" xr3:uid="{D0B67960-5A71-4DF6-A2FD-5AA5352DCF1F}" name="PERSONA DE CONTACTO"/>
    <tableColumn id="7" xr3:uid="{3A4ACF75-83A3-4197-99BB-B7E70CCFA736}" name="DATOS DE CONTACTO"/>
    <tableColumn id="3" xr3:uid="{03F703BA-8D30-4DAB-BC73-B558E8E8A752}" name="FECHA DE IDENTIFICACIÓN"/>
    <tableColumn id="17" xr3:uid="{667B4BD3-2245-4629-95B1-7E2134626E38}" name="Criterio 1: Política de aseguramiento de calidad." dataDxfId="309"/>
    <tableColumn id="16" xr3:uid="{D96E6EF4-642B-45DB-93E1-66649921F1B3}" name="Criterio 2: Gestión de la oferta formativa." dataDxfId="308"/>
    <tableColumn id="15" xr3:uid="{6F1CBC2A-5912-4A90-B856-B782A513E5D5}" name="Criterio 3: Gestión de los programas formativos." dataDxfId="307"/>
    <tableColumn id="14" xr3:uid="{CFFC936F-D0ED-46C7-8F66-608EA950499F}" name="Criterio 4: Gestión del personal docente." dataDxfId="306"/>
    <tableColumn id="13" xr3:uid="{360EF376-312E-438F-95FA-874E19878BF1}" name="Criterio 5: Gestión de los recursos de aprendizaje y servicios de apoyo." dataDxfId="305"/>
    <tableColumn id="12" xr3:uid="{E5BD1A82-25B0-483A-A5B3-666398576C75}" name="Criterio 6: Resultados." dataDxfId="304"/>
    <tableColumn id="11" xr3:uid="{08C1CAA5-FAB8-41D9-B955-52E9765B926A}" name="Criterio 7: Información pública y transparencia y rendición de cuentas." dataDxfId="303"/>
    <tableColumn id="18" xr3:uid="{EE0D72C9-83B8-4413-B1B6-83C64570F9D6}" name="Criterio 8: Gestión de la I+D+i y transferencia de conocimiento" dataDxfId="302"/>
    <tableColumn id="10" xr3:uid="{5DE3270E-791F-4777-A5CD-9287ACFBA2F7}" name="Criterio 9: Organización de la mejora continua" dataDxfId="301"/>
    <tableColumn id="20" xr3:uid="{9F347E0B-DF12-4F77-8A6D-FD45D6734562}" name="FECHA DE INICIO DE ACTIVIDAD" dataDxfId="300"/>
    <tableColumn id="4" xr3:uid="{04F152DE-483D-42D7-B303-8DD1738C8DC3}" name="FECHA DE FIN DE ACTIVIDAD"/>
    <tableColumn id="5" xr3:uid="{F5217BB3-CC23-4B2C-A2B1-BEE51846436E}" name="MOTIVO"/>
    <tableColumn id="21" xr3:uid="{3E3B0C05-B1A9-4AC9-92FB-9C25171E43DA}" name="estado" dataDxfId="299">
      <calculatedColumnFormula>IF(Tabla11141516[[#This Row],[GRUPO DE INTERES]]="","",IF(Tabla11141516[[#This Row],[FECHA DE FIN DE ACTIVIDAD]]&lt;&gt;"","INACTIVO","ACTIVO"))</calculatedColumnFormula>
    </tableColumn>
  </tableColumns>
  <tableStyleInfo name="TableStyleLight9"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C75BF498-D6A2-4CAE-BE47-499D745330BF}" name="Tabla1114151617" displayName="Tabla1114151617" ref="A5:O19" totalsRowShown="0" headerRowDxfId="298">
  <autoFilter ref="A5:O19" xr:uid="{4515DA3E-2395-454B-B93A-3C6608390CA6}"/>
  <tableColumns count="15">
    <tableColumn id="1" xr3:uid="{DC68E87E-BCD6-4116-821C-AFF0772E07AA}" name="REQUISITO"/>
    <tableColumn id="8" xr3:uid="{379C7632-EF88-48C2-9EBA-557A92FEC433}" name="CENTRO"/>
    <tableColumn id="4" xr3:uid="{62747F71-D4D9-4B86-BE57-DC9F9BF34E73}" name="FECHA DE EVALUACIÓN"/>
    <tableColumn id="6" xr3:uid="{0C9DF976-54FC-4559-A757-718CE38F4392}" name="Administración competente" dataDxfId="297"/>
    <tableColumn id="5" xr3:uid="{B32837BE-4DA5-4FF8-BF3B-0F4A59D7AC8F}" name="Asociacion  profesional" dataDxfId="296"/>
    <tableColumn id="16" xr3:uid="{D0B14296-04D4-4085-AF43-C649AC3938F2}" name="Colegio profesional" dataDxfId="295"/>
    <tableColumn id="3" xr3:uid="{915F50C0-216B-4140-A2C1-F641226E2462}" name="Estudiantado potencial" dataDxfId="294"/>
    <tableColumn id="7" xr3:uid="{53B61332-C0FC-4AAF-B97B-6583AEA87CAC}" name="Estudiantado matriculado" dataDxfId="293"/>
    <tableColumn id="9" xr3:uid="{FF9692BA-4544-4526-BA70-DEF4459BCE0B}" name="Personas egresadas" dataDxfId="292"/>
    <tableColumn id="10" xr3:uid="{74EAF921-280A-4DF0-82E8-D5674ADC170F}" name="Personal docente" dataDxfId="291"/>
    <tableColumn id="11" xr3:uid="{93AAC998-CFF7-46A1-ACB2-9ADD413BE99A}" name="Personal de apoyo" dataDxfId="290"/>
    <tableColumn id="12" xr3:uid="{193D3116-C821-4421-BBD0-97A45D507008}" name="Empleadores" dataDxfId="289"/>
    <tableColumn id="13" xr3:uid="{E53F7965-5B04-4373-B88E-22149C95EC08}" name="Sociedad en general" dataDxfId="288"/>
    <tableColumn id="14" xr3:uid="{28E53ED0-A971-46C2-9FBB-6587A45DA218}" name="UCM" dataDxfId="287"/>
    <tableColumn id="15" xr3:uid="{D2A8A9CC-D921-4F9D-BA97-C790BA0C3879}" name="Otros" dataDxfId="286"/>
  </tableColumns>
  <tableStyleInfo name="TableStyleLight9"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18221AF0-8F2C-46F2-884B-D14DEC8725FB}" name="TABLA_SISCAL_CRITERIOS" displayName="TABLA_SISCAL_CRITERIOS" ref="A4:AK13" totalsRowShown="0" headerRowDxfId="285" dataDxfId="284">
  <autoFilter ref="A4:AK13" xr:uid="{59B4E852-97EE-42E1-A713-EF6AC0A3CFD5}"/>
  <tableColumns count="37">
    <tableColumn id="1" xr3:uid="{028E121E-4F98-440C-83E7-04DC5E592FEF}" name="Criterio" dataDxfId="283"/>
    <tableColumn id="2" xr3:uid="{E0E661F7-8F73-4B70-AB93-DC17F41F96DA}" name="Titulo" dataDxfId="282"/>
    <tableColumn id="3" xr3:uid="{1C8C2717-04FA-48E9-A11A-110C3F245715}" name="Descripción" dataDxfId="281"/>
    <tableColumn id="6" xr3:uid="{297B5901-120E-4387-ACC8-D8D2D01A7F24}" name="CRITERIO2" dataDxfId="280">
      <calculatedColumnFormula>TABLA_SISCAL_CRITERIOS[[#This Row],[Criterio]]&amp;": "&amp;TABLA_SISCAL_CRITERIOS[[#This Row],[Titulo]]</calculatedColumnFormula>
    </tableColumn>
    <tableColumn id="26" xr3:uid="{5257D1FD-C39A-47BE-9C38-9D7AF9AB38EE}" name="PE01" dataDxfId="279"/>
    <tableColumn id="27" xr3:uid="{1F469559-B75F-4DCB-8272-21313515C71A}" name="PE02" dataDxfId="278"/>
    <tableColumn id="28" xr3:uid="{E73D71FE-2ABC-47C2-BD38-99B83076FF5A}" name="PE03" dataDxfId="277"/>
    <tableColumn id="7" xr3:uid="{7449389E-D3CE-465B-B8AC-73DE86FF80BA}" name="PS01" dataDxfId="276"/>
    <tableColumn id="8" xr3:uid="{FB33308C-6209-46CE-A628-899F21738ADD}" name="PS02" dataDxfId="275"/>
    <tableColumn id="9" xr3:uid="{31BCD023-3265-40E5-AA0D-843C4B930CBB}" name="PS03" dataDxfId="274"/>
    <tableColumn id="10" xr3:uid="{90EA3767-C67C-4644-9393-11D5260C7EDE}" name="PS04" dataDxfId="273"/>
    <tableColumn id="11" xr3:uid="{5D595D39-65E0-4C04-A2E8-D727A86E3EB3}" name="PS05" dataDxfId="272"/>
    <tableColumn id="12" xr3:uid="{3C5CCB0B-1924-44F4-8869-C4808858B585}" name="PC01" dataDxfId="271"/>
    <tableColumn id="13" xr3:uid="{B9272D8A-3950-4DB4-AF91-7D4DE1C298CE}" name="PC02_S01" dataDxfId="270"/>
    <tableColumn id="14" xr3:uid="{311184EB-B416-42F1-BE48-D446ACF099AE}" name="PC02_S02" dataDxfId="269"/>
    <tableColumn id="15" xr3:uid="{0F1EF9A3-9BCC-4301-A052-4CE49EA55F1A}" name="PC02_S03" dataDxfId="268"/>
    <tableColumn id="16" xr3:uid="{D5728B59-6D33-42E5-A227-4B6322BD1E3F}" name="PC02_S04" dataDxfId="267"/>
    <tableColumn id="17" xr3:uid="{B9C6BE63-6504-4B25-A936-CAA881DC20B5}" name="PC03_S01" dataDxfId="266"/>
    <tableColumn id="18" xr3:uid="{6358739D-2A56-4353-9862-F1415CE49D39}" name="PC03_S02" dataDxfId="265"/>
    <tableColumn id="19" xr3:uid="{57EE68FE-6441-4F2A-BC93-53BB7E666A94}" name="PC03_S03" dataDxfId="264"/>
    <tableColumn id="20" xr3:uid="{1A4D6DE1-3C96-475F-9F9C-43E3A09189B0}" name="PC04_S01" dataDxfId="263"/>
    <tableColumn id="21" xr3:uid="{5F998A20-F24F-45D0-B5E0-E267A90DA18F}" name="PC04_S02" dataDxfId="262"/>
    <tableColumn id="22" xr3:uid="{E988CE89-3E79-4C42-BEF2-9A42C3776F7A}" name="PC04_S03" dataDxfId="261"/>
    <tableColumn id="23" xr3:uid="{B52B3D4F-23A5-452B-AB85-2A3D01A72E62}" name="PC05" dataDxfId="260"/>
    <tableColumn id="24" xr3:uid="{4BB72BA4-B335-49CA-A470-1CC9D569793C}" name="PC06" dataDxfId="259"/>
    <tableColumn id="25" xr3:uid="{CED57DD6-EF22-42B3-97DB-2AEF3D5DDBB6}" name="PC07" dataDxfId="258"/>
    <tableColumn id="4" xr3:uid="{468D5BD7-278E-456D-A73D-E63FEFEE2BE4}" name="PC08" dataDxfId="257"/>
    <tableColumn id="5" xr3:uid="{8907091F-681F-4445-A666-E5A83FE89399}" name="PC09" dataDxfId="256"/>
    <tableColumn id="29" xr3:uid="{21A5D3D8-5A71-4EE9-ADCC-C1F5EE9F7BFA}" name="Estudiantado potencial" dataDxfId="255"/>
    <tableColumn id="30" xr3:uid="{72CCDE6D-9751-4C93-8368-D7FABABA0F63}" name="Estudiantado matriculado" dataDxfId="254"/>
    <tableColumn id="31" xr3:uid="{3DF7B5D4-651E-469F-A4F2-2EAE937250B4}" name="Personas egresadas" dataDxfId="253"/>
    <tableColumn id="32" xr3:uid="{0B291831-6418-4766-980C-6787EE4DE8C8}" name="Personal docente" dataDxfId="252"/>
    <tableColumn id="33" xr3:uid="{3AF987BF-A043-4F3F-938D-8FC15E1574E8}" name="Personal de apoyo" dataDxfId="251"/>
    <tableColumn id="34" xr3:uid="{C2B70EF2-65EB-45FF-BBFF-B54C7BBDF6D6}" name="Empleadores" dataDxfId="250"/>
    <tableColumn id="35" xr3:uid="{B5FDCCAC-1390-401A-9097-F821271F4B16}" name="Sociedad en general" dataDxfId="249"/>
    <tableColumn id="36" xr3:uid="{8841F6F3-87BD-484F-AB01-A5495BE2E58A}" name="UCM" dataDxfId="248"/>
    <tableColumn id="37" xr3:uid="{03FE565D-A119-434E-8310-796F231F9A44}" name="Otros" dataDxfId="247"/>
  </tableColumns>
  <tableStyleInfo name="TableStyleLight14"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B724CE65-0F75-4AF5-B736-A3F7EB87C1F2}" name="TABLA_DOC02_REQUISITOS13" displayName="TABLA_DOC02_REQUISITOS13" ref="A4:AF42" totalsRowShown="0" headerRowDxfId="246" dataDxfId="245">
  <autoFilter ref="A4:AF42" xr:uid="{59B4E852-97EE-42E1-A713-EF6AC0A3CFD5}"/>
  <tableColumns count="32">
    <tableColumn id="1" xr3:uid="{384891E9-6F20-482D-921E-3E0934E5EC7E}" name="Criterio" dataDxfId="244"/>
    <tableColumn id="2" xr3:uid="{03B209E5-1349-4901-9E55-274982DC07CD}" name="Titulo" dataDxfId="243">
      <calculatedColumnFormula>VLOOKUP(TABLA_DOC02_REQUISITOS13[[#This Row],[Criterio]],TABLA_SISCAL_CRITERIOS[],'SISCAL (criterios)'!$C$3,FALSE)</calculatedColumnFormula>
    </tableColumn>
    <tableColumn id="4" xr3:uid="{3EB3B9A1-B693-4393-810F-4CB71436B890}" name="Directrices" dataDxfId="242"/>
    <tableColumn id="3" xr3:uid="{AC2F85FE-793C-4109-B913-F4BA42B72D97}" name="EVIDENCIA" dataDxfId="241"/>
    <tableColumn id="28" xr3:uid="{02CF9CD2-9E09-4187-86C0-905CB20752D4}" name="Por centro" dataDxfId="240"/>
    <tableColumn id="27" xr3:uid="{232415C0-FD43-4129-846B-C750A9C4C9A8}" name="Inf. Pública" dataDxfId="239"/>
    <tableColumn id="29" xr3:uid="{CB33D39D-4840-4BAB-B200-1CE3158382B2}" name="Entrevista" dataDxfId="238"/>
    <tableColumn id="32" xr3:uid="{2823FCB9-8E47-4F52-8011-ECC8E71314DB}" name="CODIGO" dataDxfId="237">
      <calculatedColumnFormula>"D"&amp;LEFT(TABLA_DOC02_REQUISITOS13[[#This Row],[Directrices]],3)</calculatedColumnFormula>
    </tableColumn>
    <tableColumn id="24" xr3:uid="{5C0BE745-EB1D-445B-8693-2EE002BA879F}" name="PE01" dataDxfId="236"/>
    <tableColumn id="25" xr3:uid="{E81A1F68-CE8C-49BB-9950-256D11A8403D}" name="PE02" dataDxfId="235"/>
    <tableColumn id="26" xr3:uid="{49CFDD75-2D42-4F2B-98AC-089D25351F28}" name="PE03" dataDxfId="234"/>
    <tableColumn id="5" xr3:uid="{11508A13-19A0-4CDC-A836-861B395F3E22}" name="PS01" dataDxfId="233"/>
    <tableColumn id="6" xr3:uid="{EC52A971-4DF4-41C6-83F6-2F452274AF34}" name="PS02" dataDxfId="232"/>
    <tableColumn id="7" xr3:uid="{FE578C22-3930-4D4E-AB62-5A56E3670DE7}" name="PS03" dataDxfId="231"/>
    <tableColumn id="8" xr3:uid="{472D935B-3143-4839-A142-5A5A1C1D77DF}" name="PS04" dataDxfId="230"/>
    <tableColumn id="9" xr3:uid="{731017A1-FEE6-4B82-8D6C-5D97F8E4FE7C}" name="PS05" dataDxfId="229"/>
    <tableColumn id="10" xr3:uid="{D2B4182B-6D41-400C-9F0D-27374B4502C2}" name="PC01" dataDxfId="228"/>
    <tableColumn id="11" xr3:uid="{68F8B4F1-5D07-409A-96B2-6BB9E46D0AF9}" name="PC02_S01" dataDxfId="227"/>
    <tableColumn id="12" xr3:uid="{443EA0C4-7CDE-42B8-8E75-6EAEE12133CD}" name="PC02_S02" dataDxfId="226"/>
    <tableColumn id="13" xr3:uid="{3D6049F8-2C99-497D-9CF0-727E81719237}" name="PC02_S03" dataDxfId="225"/>
    <tableColumn id="14" xr3:uid="{B03F644B-7B9C-4F05-ACA8-8F67A31E3FF3}" name="PC02_S04" dataDxfId="224"/>
    <tableColumn id="15" xr3:uid="{888E2786-AA64-45DF-87C5-FCB409BD2931}" name="PC03_S01" dataDxfId="223"/>
    <tableColumn id="16" xr3:uid="{F1D94E63-6821-4EB5-8DF2-198FD2530B25}" name="PC03_S02" dataDxfId="222"/>
    <tableColumn id="17" xr3:uid="{727DE6AE-7A73-4DC3-8ACD-AE50AD1E710F}" name="PC03_S03" dataDxfId="221"/>
    <tableColumn id="18" xr3:uid="{BBF9BCBF-B6C8-4E8B-BD03-045EAF05C094}" name="PC04_S01" dataDxfId="220"/>
    <tableColumn id="19" xr3:uid="{508BCA3E-9F1B-4829-AD8C-5126F65A3A08}" name="PC04_S02" dataDxfId="219"/>
    <tableColumn id="20" xr3:uid="{3FF01BE1-E7EB-40AC-AD70-99A78A812B20}" name="PC04_S03" dataDxfId="218"/>
    <tableColumn id="21" xr3:uid="{EC611DB5-9CE7-4A12-B1C0-F3DEC880ED83}" name="PC05" dataDxfId="217"/>
    <tableColumn id="22" xr3:uid="{F858856B-3411-45F8-AFB1-6B64CFFE4BCA}" name="PC06" dataDxfId="216"/>
    <tableColumn id="23" xr3:uid="{0D7DF9E0-269A-4060-833D-0EB2EBA11385}" name="PC07" dataDxfId="215"/>
    <tableColumn id="30" xr3:uid="{1FBF079B-AFC5-4AC0-890E-B7BF14E82DB3}" name="PC08" dataDxfId="214"/>
    <tableColumn id="31" xr3:uid="{8CFE5731-4395-48CA-9D41-D05FD1C6326E}" name="PC09" dataDxfId="213"/>
  </tableColumns>
  <tableStyleInfo name="TableStyleLight14"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3C616B2C-0FC1-415B-835E-DD8FD56DB472}" name="Tabla111415" displayName="Tabla111415" ref="A4:J53" totalsRowShown="0">
  <autoFilter ref="A4:J53" xr:uid="{4515DA3E-2395-454B-B93A-3C6608390CA6}"/>
  <tableColumns count="10">
    <tableColumn id="1" xr3:uid="{20431EBF-CE39-47CC-925B-06D0C84EB94F}" name="CARGO"/>
    <tableColumn id="7" xr3:uid="{2B0E0D94-1E2E-4A1D-B3C3-01EE97DF1622}" name="SIGLAS"/>
    <tableColumn id="9" xr3:uid="{3E8DF0D2-7A97-421C-971E-822CD267A665}" name="TITULACION"/>
    <tableColumn id="8" xr3:uid="{8A3E8A3A-F591-4E1C-AEF1-065D38A2AAB2}" name="DENOMINACION EN EL CENTRO"/>
    <tableColumn id="2" xr3:uid="{C7B697CC-BB56-4905-8CB8-FD9A1D38C491}" name="PERSONA DESIGNADA"/>
    <tableColumn id="6" xr3:uid="{EB343659-347D-4994-8DC0-EEE4A997A804}" name="CENTRO"/>
    <tableColumn id="10" xr3:uid="{E40F3EB7-18B8-497B-BE70-98E482A9821A}" name="¿ACCESO AL SERVIDOR?"/>
    <tableColumn id="3" xr3:uid="{924B8CD0-91EA-4C80-B8E7-202FBE7B8828}" name="FECHA ALTA"/>
    <tableColumn id="4" xr3:uid="{F2B7CB32-023C-4207-AEC1-72E64D7386B3}" name="FECHA DE BAJA"/>
    <tableColumn id="5" xr3:uid="{20FCDEE8-AC5C-4829-AD52-7A2A27FF8362}" name="MOTIVO"/>
  </tableColumns>
  <tableStyleInfo name="TableStyleLight9"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A4927231-E2AD-4CAD-AEB1-0B220137DF7A}" name="Tabla1114" displayName="Tabla1114" ref="A4:G53" totalsRowShown="0">
  <autoFilter ref="A4:G53" xr:uid="{4515DA3E-2395-454B-B93A-3C6608390CA6}"/>
  <tableColumns count="7">
    <tableColumn id="1" xr3:uid="{E1F408ED-EA93-4668-B49A-867D0CF7D1D9}" name="COMPETENCIAS EN"/>
    <tableColumn id="2" xr3:uid="{5C79F10B-E045-4E08-B0C0-D65016460803}" name="CARGO"/>
    <tableColumn id="8" xr3:uid="{0BFE0500-3148-4894-A901-B8C78FF5467C}" name="CENTRO"/>
    <tableColumn id="7" xr3:uid="{9F9453EF-52D1-449D-AA26-72D67B31101F}" name="DOCUMENTO" dataDxfId="212"/>
    <tableColumn id="3" xr3:uid="{78FF6B62-11D1-41E6-B6CB-CB987AAAD6B2}" name="FECHA ALTA"/>
    <tableColumn id="4" xr3:uid="{C1C04848-5906-409F-B191-8F17AA5848AB}" name="FECHA BAJA"/>
    <tableColumn id="5" xr3:uid="{80486198-65B6-42CE-A7CE-A2C0F65B6CE4}" name="MOTIVO"/>
  </tableColumns>
  <tableStyleInfo name="TableStyleLight9"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1FC7A5D1-F831-4FB5-BED1-99C447FF0D0D}" name="TABLA_PROCEDIMIENTOS" displayName="TABLA_PROCEDIMIENTOS" ref="A4:O30" totalsRowShown="0" headerRowDxfId="211" dataDxfId="210">
  <autoFilter ref="A4:O30" xr:uid="{1FC7A5D1-F831-4FB5-BED1-99C447FF0D0D}">
    <filterColumn colId="5">
      <filters blank="1">
        <filter val="CALIDAD"/>
        <filter val="Decana"/>
        <filter val="Estudiantes"/>
        <filter val="Gerente"/>
        <filter val="Prácticas Clínicas"/>
        <filter val="Relaciones Institucionales"/>
      </filters>
    </filterColumn>
  </autoFilter>
  <tableColumns count="15">
    <tableColumn id="1" xr3:uid="{68B37A70-6370-4A88-8027-EEF5D727C67D}" name="CODIGO" dataDxfId="209"/>
    <tableColumn id="2" xr3:uid="{E2A0E645-E6D2-4FE3-8783-F5952A482955}" name="TITULO" dataDxfId="208"/>
    <tableColumn id="11" xr3:uid="{7585C3B9-703C-40C8-BE53-B50D6171E7FC}" name="VICEDECANO RESPONSABLE (140)" dataDxfId="207"/>
    <tableColumn id="10" xr3:uid="{01F6DA86-9946-41F9-911F-A0AF54AE51EF}" name="ESTADO (140)" dataDxfId="206"/>
    <tableColumn id="12" xr3:uid="{5E391302-7079-4D30-9692-9778BC664728}" name="MODIFICACIONES AL PROCEDIMIENTO GENÉRICO (140)" dataDxfId="205"/>
    <tableColumn id="3" xr3:uid="{96F08C4E-B6A9-41D0-8239-F0BDEE88DAA5}" name="VICEDECANO RESPONSABLE (CENTRO)" dataDxfId="204"/>
    <tableColumn id="9" xr3:uid="{95B9516B-9A19-4424-B630-D7889B95D6C8}" name="ESTADO (CENTRO)" dataDxfId="203"/>
    <tableColumn id="4" xr3:uid="{0D3F2CF3-926C-4C47-9C73-8BC8EE0F8A86}" name="MODIFICACIONES AL PROCEDIMIENTO GENÉRICO (CENTRO)" dataDxfId="202"/>
    <tableColumn id="14" xr3:uid="{DA0C7904-254B-4F2D-A9A5-8130F4003E3D}" name="FECHA  1ª EDICIÓN" dataDxfId="201"/>
    <tableColumn id="5" xr3:uid="{8F61B34F-A4B2-44DD-B6FB-70D6C0CF9791}" name="REVISIÓN EN VIGOR" dataDxfId="200"/>
    <tableColumn id="6" xr3:uid="{BC7FF58E-6DE4-41C9-8E2E-DC30F033FBB8}" name="FECHA REVISIÓN" dataDxfId="199"/>
    <tableColumn id="15" xr3:uid="{3800EBC6-5010-4A2F-B1A9-8934BC67DD3C}" name="ORIGEN" dataDxfId="198"/>
    <tableColumn id="8" xr3:uid="{4CD8BD66-5E0F-48B9-93A1-CA8E09E3F195}" name="Directrices DOC 02 ANECA" dataDxfId="197"/>
    <tableColumn id="7" xr3:uid="{A00CC113-91DD-4F8B-8A96-44F22429354C}" name="Directrices ESG" dataDxfId="196"/>
    <tableColumn id="13" xr3:uid="{E9659351-00CE-4D9E-97C5-EE7AFFE1F0E0}" name="DIRECTIRCES SISCAL" dataDxfId="195"/>
  </tableColumns>
  <tableStyleInfo name="TableStyleLight9"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84454ADE-7D02-4FB9-A718-751AAAA0EDC2}" name="TABLA_PROCEDIMIENTOS18" displayName="TABLA_PROCEDIMIENTOS18" ref="A4:G83" totalsRowShown="0" headerRowDxfId="194" dataDxfId="193">
  <autoFilter ref="A4:G83" xr:uid="{1FC7A5D1-F831-4FB5-BED1-99C447FF0D0D}"/>
  <tableColumns count="7">
    <tableColumn id="1" xr3:uid="{76D50F38-1613-4D89-90BE-7C72E83049FE}" name="DIRECTORIO" dataDxfId="192"/>
    <tableColumn id="4" xr3:uid="{8A16E8E2-768E-4BFE-B4B7-A62183F9BB03}" name="NIVEL" dataDxfId="191"/>
    <tableColumn id="2" xr3:uid="{FC0BB4BF-E9E2-4788-90F1-5AE8CADB7CC4}" name="RESPONSABLE" dataDxfId="190"/>
    <tableColumn id="3" xr3:uid="{4B1CC0EE-EA82-498D-804F-56E7A7BA0BC1}" name="PERFILES CON ACCESO" dataDxfId="189"/>
    <tableColumn id="13" xr3:uid="{EDD4B1DF-2C0A-458A-8B5D-787D4639FF2B}" name="DIRECTIRCES SISCAL" dataDxfId="188"/>
    <tableColumn id="8" xr3:uid="{E82F5A9B-CB85-4F21-9AA6-2FC1E3B44F60}" name="Directrices DOC 02 ANECA" dataDxfId="187"/>
    <tableColumn id="7" xr3:uid="{D504ABB4-2334-473A-AE73-7FF415A66B49}" name="Directrices ESG" dataDxfId="186"/>
  </tableColumns>
  <tableStyleInfo name="TableStyleLight9"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0.xml.rels><?xml version="1.0" encoding="UTF-8" standalone="yes"?>
<Relationships xmlns="http://schemas.openxmlformats.org/package/2006/relationships"><Relationship Id="rId1" Type="http://schemas.openxmlformats.org/officeDocument/2006/relationships/table" Target="../tables/table7.xml"/></Relationships>
</file>

<file path=xl/worksheets/_rels/sheet11.xml.rels><?xml version="1.0" encoding="UTF-8" standalone="yes"?>
<Relationships xmlns="http://schemas.openxmlformats.org/package/2006/relationships"><Relationship Id="rId1" Type="http://schemas.openxmlformats.org/officeDocument/2006/relationships/pivotTable" Target="../pivotTables/pivotTable4.xml"/></Relationships>
</file>

<file path=xl/worksheets/_rels/sheet12.xml.rels><?xml version="1.0" encoding="UTF-8" standalone="yes"?>
<Relationships xmlns="http://schemas.openxmlformats.org/package/2006/relationships"><Relationship Id="rId2" Type="http://schemas.openxmlformats.org/officeDocument/2006/relationships/table" Target="../tables/table8.xml"/><Relationship Id="rId1" Type="http://schemas.openxmlformats.org/officeDocument/2006/relationships/printerSettings" Target="../printerSettings/printerSettings5.bin"/></Relationships>
</file>

<file path=xl/worksheets/_rels/sheet13.xml.rels><?xml version="1.0" encoding="UTF-8" standalone="yes"?>
<Relationships xmlns="http://schemas.openxmlformats.org/package/2006/relationships"><Relationship Id="rId2" Type="http://schemas.openxmlformats.org/officeDocument/2006/relationships/table" Target="../tables/table9.xml"/><Relationship Id="rId1" Type="http://schemas.openxmlformats.org/officeDocument/2006/relationships/printerSettings" Target="../printerSettings/printerSettings6.bin"/></Relationships>
</file>

<file path=xl/worksheets/_rels/sheet14.xml.rels><?xml version="1.0" encoding="UTF-8" standalone="yes"?>
<Relationships xmlns="http://schemas.openxmlformats.org/package/2006/relationships"><Relationship Id="rId3" Type="http://schemas.openxmlformats.org/officeDocument/2006/relationships/table" Target="../tables/table10.xml"/><Relationship Id="rId2" Type="http://schemas.openxmlformats.org/officeDocument/2006/relationships/vmlDrawing" Target="../drawings/vmlDrawing4.vml"/><Relationship Id="rId1" Type="http://schemas.openxmlformats.org/officeDocument/2006/relationships/printerSettings" Target="../printerSettings/printerSettings7.bin"/><Relationship Id="rId4" Type="http://schemas.openxmlformats.org/officeDocument/2006/relationships/comments" Target="../comments4.xml"/></Relationships>
</file>

<file path=xl/worksheets/_rels/sheet15.xml.rels><?xml version="1.0" encoding="UTF-8" standalone="yes"?>
<Relationships xmlns="http://schemas.openxmlformats.org/package/2006/relationships"><Relationship Id="rId2" Type="http://schemas.openxmlformats.org/officeDocument/2006/relationships/table" Target="../tables/table11.xml"/><Relationship Id="rId1" Type="http://schemas.openxmlformats.org/officeDocument/2006/relationships/printerSettings" Target="../printerSettings/printerSettings8.bin"/></Relationships>
</file>

<file path=xl/worksheets/_rels/sheet16.xml.rels><?xml version="1.0" encoding="UTF-8" standalone="yes"?>
<Relationships xmlns="http://schemas.openxmlformats.org/package/2006/relationships"><Relationship Id="rId8" Type="http://schemas.openxmlformats.org/officeDocument/2006/relationships/hyperlink" Target="https://www.ucm.es/normativa-del-archivo" TargetMode="External"/><Relationship Id="rId3" Type="http://schemas.openxmlformats.org/officeDocument/2006/relationships/hyperlink" Target="https://www.boe.es/eli/es/rd/2009/11/06/1671/con" TargetMode="External"/><Relationship Id="rId7" Type="http://schemas.openxmlformats.org/officeDocument/2006/relationships/hyperlink" Target="https://eur-lex.europa.eu/eli/reg/2016/679/oj" TargetMode="External"/><Relationship Id="rId12" Type="http://schemas.openxmlformats.org/officeDocument/2006/relationships/table" Target="../tables/table12.xml"/><Relationship Id="rId2" Type="http://schemas.openxmlformats.org/officeDocument/2006/relationships/hyperlink" Target="https://www.boe.es/eli/es/l/2015/10/01/39/con" TargetMode="External"/><Relationship Id="rId1" Type="http://schemas.openxmlformats.org/officeDocument/2006/relationships/hyperlink" Target="https://www.boe.es/eli/es/rd/2005/07/29/951/con" TargetMode="External"/><Relationship Id="rId6" Type="http://schemas.openxmlformats.org/officeDocument/2006/relationships/hyperlink" Target="https://www.boe.es/eli/es/lo/1999/12/13/15/con" TargetMode="External"/><Relationship Id="rId11" Type="http://schemas.openxmlformats.org/officeDocument/2006/relationships/printerSettings" Target="../printerSettings/printerSettings9.bin"/><Relationship Id="rId5" Type="http://schemas.openxmlformats.org/officeDocument/2006/relationships/hyperlink" Target="https://www.boe.es/eli/es/rd/2021/03/30/203/con" TargetMode="External"/><Relationship Id="rId10" Type="http://schemas.openxmlformats.org/officeDocument/2006/relationships/hyperlink" Target="https://www.boe.es/eli/es/rd/2021/09/28/822" TargetMode="External"/><Relationship Id="rId4" Type="http://schemas.openxmlformats.org/officeDocument/2006/relationships/hyperlink" Target="https://www.boe.es/eli/es/l/2007/06/22/11/con" TargetMode="External"/><Relationship Id="rId9" Type="http://schemas.openxmlformats.org/officeDocument/2006/relationships/hyperlink" Target="https://www.boe.es/eli/es/rd/2021/09/28/822" TargetMode="External"/></Relationships>
</file>

<file path=xl/worksheets/_rels/sheet17.xml.rels><?xml version="1.0" encoding="UTF-8" standalone="yes"?>
<Relationships xmlns="http://schemas.openxmlformats.org/package/2006/relationships"><Relationship Id="rId1" Type="http://schemas.openxmlformats.org/officeDocument/2006/relationships/table" Target="../tables/table13.xml"/></Relationships>
</file>

<file path=xl/worksheets/_rels/sheet18.xml.rels><?xml version="1.0" encoding="UTF-8" standalone="yes"?>
<Relationships xmlns="http://schemas.openxmlformats.org/package/2006/relationships"><Relationship Id="rId1" Type="http://schemas.openxmlformats.org/officeDocument/2006/relationships/table" Target="../tables/table14.xml"/></Relationships>
</file>

<file path=xl/worksheets/_rels/sheet19.xml.rels><?xml version="1.0" encoding="UTF-8" standalone="yes"?>
<Relationships xmlns="http://schemas.openxmlformats.org/package/2006/relationships"><Relationship Id="rId1" Type="http://schemas.openxmlformats.org/officeDocument/2006/relationships/table" Target="../tables/table15.xml"/></Relationships>
</file>

<file path=xl/worksheets/_rels/sheet20.xml.rels><?xml version="1.0" encoding="UTF-8" standalone="yes"?>
<Relationships xmlns="http://schemas.openxmlformats.org/package/2006/relationships"><Relationship Id="rId1" Type="http://schemas.openxmlformats.org/officeDocument/2006/relationships/table" Target="../tables/table16.xml"/></Relationships>
</file>

<file path=xl/worksheets/_rels/sheet21.xml.rels><?xml version="1.0" encoding="UTF-8" standalone="yes"?>
<Relationships xmlns="http://schemas.openxmlformats.org/package/2006/relationships"><Relationship Id="rId1" Type="http://schemas.openxmlformats.org/officeDocument/2006/relationships/table" Target="../tables/table17.xml"/></Relationships>
</file>

<file path=xl/worksheets/_rels/sheet3.xml.rels><?xml version="1.0" encoding="UTF-8" standalone="yes"?>
<Relationships xmlns="http://schemas.openxmlformats.org/package/2006/relationships"><Relationship Id="rId1" Type="http://schemas.openxmlformats.org/officeDocument/2006/relationships/table" Target="../tables/table1.xml"/></Relationships>
</file>

<file path=xl/worksheets/_rels/sheet4.xml.rels><?xml version="1.0" encoding="UTF-8" standalone="yes"?>
<Relationships xmlns="http://schemas.openxmlformats.org/package/2006/relationships"><Relationship Id="rId3" Type="http://schemas.openxmlformats.org/officeDocument/2006/relationships/pivotTable" Target="../pivotTables/pivotTable3.xml"/><Relationship Id="rId2" Type="http://schemas.openxmlformats.org/officeDocument/2006/relationships/pivotTable" Target="../pivotTables/pivotTable2.xml"/><Relationship Id="rId1" Type="http://schemas.openxmlformats.org/officeDocument/2006/relationships/pivotTable" Target="../pivotTables/pivotTable1.xml"/></Relationships>
</file>

<file path=xl/worksheets/_rels/sheet5.xml.rels><?xml version="1.0" encoding="UTF-8" standalone="yes"?>
<Relationships xmlns="http://schemas.openxmlformats.org/package/2006/relationships"><Relationship Id="rId8" Type="http://schemas.openxmlformats.org/officeDocument/2006/relationships/hyperlink" Target="mailto:alejandra@temporales.es" TargetMode="External"/><Relationship Id="rId13" Type="http://schemas.openxmlformats.org/officeDocument/2006/relationships/hyperlink" Target="mailto:secretaria@sespas.es" TargetMode="External"/><Relationship Id="rId18" Type="http://schemas.openxmlformats.org/officeDocument/2006/relationships/hyperlink" Target="mailto:cocemfe@cocemfe.es" TargetMode="External"/><Relationship Id="rId3" Type="http://schemas.openxmlformats.org/officeDocument/2006/relationships/hyperlink" Target="mailto:sararoncero@emtg.es" TargetMode="External"/><Relationship Id="rId21" Type="http://schemas.openxmlformats.org/officeDocument/2006/relationships/vmlDrawing" Target="../drawings/vmlDrawing1.vml"/><Relationship Id="rId7" Type="http://schemas.openxmlformats.org/officeDocument/2006/relationships/hyperlink" Target="mailto:ortega@neuronstaff.com&#160;" TargetMode="External"/><Relationship Id="rId12" Type="http://schemas.openxmlformats.org/officeDocument/2006/relationships/hyperlink" Target="mailto:info@ande.org" TargetMode="External"/><Relationship Id="rId17" Type="http://schemas.openxmlformats.org/officeDocument/2006/relationships/hyperlink" Target="mailto:informacion@contraelcancer.es&#8203;" TargetMode="External"/><Relationship Id="rId2" Type="http://schemas.openxmlformats.org/officeDocument/2006/relationships/hyperlink" Target="mailto:p.vansleeuwen@eduployment.nl" TargetMode="External"/><Relationship Id="rId16" Type="http://schemas.openxmlformats.org/officeDocument/2006/relationships/hyperlink" Target="mailto:satse@satse.es" TargetMode="External"/><Relationship Id="rId20" Type="http://schemas.openxmlformats.org/officeDocument/2006/relationships/printerSettings" Target="../printerSettings/printerSettings1.bin"/><Relationship Id="rId1" Type="http://schemas.openxmlformats.org/officeDocument/2006/relationships/hyperlink" Target="mailto:estsan05@ucm.es" TargetMode="External"/><Relationship Id="rId6" Type="http://schemas.openxmlformats.org/officeDocument/2006/relationships/hyperlink" Target="mailto:pilar.diaz@grupocto.com" TargetMode="External"/><Relationship Id="rId11" Type="http://schemas.openxmlformats.org/officeDocument/2006/relationships/hyperlink" Target="mailto:agencemobilite2007@yahoo.es" TargetMode="External"/><Relationship Id="rId5" Type="http://schemas.openxmlformats.org/officeDocument/2006/relationships/hyperlink" Target="mailto:MLANDALUCIA@quironprevencion.com" TargetMode="External"/><Relationship Id="rId15" Type="http://schemas.openxmlformats.org/officeDocument/2006/relationships/hyperlink" Target="mailto:secretaria@sebior.org" TargetMode="External"/><Relationship Id="rId23" Type="http://schemas.openxmlformats.org/officeDocument/2006/relationships/comments" Target="../comments1.xml"/><Relationship Id="rId10" Type="http://schemas.openxmlformats.org/officeDocument/2006/relationships/hyperlink" Target="mailto:info@seleuropa.com" TargetMode="External"/><Relationship Id="rId19" Type="http://schemas.openxmlformats.org/officeDocument/2006/relationships/hyperlink" Target="mailto:feder@enfermedades-raras.org&#8203;" TargetMode="External"/><Relationship Id="rId4" Type="http://schemas.openxmlformats.org/officeDocument/2006/relationships/hyperlink" Target="mailto:instituciones@globalworking.net" TargetMode="External"/><Relationship Id="rId9" Type="http://schemas.openxmlformats.org/officeDocument/2006/relationships/hyperlink" Target="mailto:ortega@neuronstaff.com&#160;" TargetMode="External"/><Relationship Id="rId14" Type="http://schemas.openxmlformats.org/officeDocument/2006/relationships/hyperlink" Target="mailto:info@aefi.net" TargetMode="External"/><Relationship Id="rId22" Type="http://schemas.openxmlformats.org/officeDocument/2006/relationships/table" Target="../tables/table2.xml"/></Relationships>
</file>

<file path=xl/worksheets/_rels/sheet6.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vmlDrawing" Target="../drawings/vmlDrawing2.v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7.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printerSettings" Target="../printerSettings/printerSettings3.bin"/></Relationships>
</file>

<file path=xl/worksheets/_rels/sheet8.xml.rels><?xml version="1.0" encoding="UTF-8" standalone="yes"?>
<Relationships xmlns="http://schemas.openxmlformats.org/package/2006/relationships"><Relationship Id="rId1" Type="http://schemas.openxmlformats.org/officeDocument/2006/relationships/table" Target="../tables/table5.xml"/></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printerSettings" Target="../printerSettings/printerSettings4.bin"/><Relationship Id="rId1" Type="http://schemas.openxmlformats.org/officeDocument/2006/relationships/hyperlink" Target="https://www.ucm.es/galenica/directorio?id=9941" TargetMode="External"/><Relationship Id="rId5" Type="http://schemas.openxmlformats.org/officeDocument/2006/relationships/comments" Target="../comments3.xml"/><Relationship Id="rId4" Type="http://schemas.openxmlformats.org/officeDocument/2006/relationships/table" Target="../tables/table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B87646-01A9-40DC-B046-C519E5F55FE3}">
  <sheetPr>
    <tabColor rgb="FFFFC000"/>
  </sheetPr>
  <dimension ref="A1:N23"/>
  <sheetViews>
    <sheetView zoomScale="160" zoomScaleNormal="160" workbookViewId="0">
      <pane xSplit="1" ySplit="3" topLeftCell="B4" activePane="bottomRight" state="frozen"/>
      <selection pane="topRight" activeCell="B1" sqref="B1"/>
      <selection pane="bottomLeft" activeCell="A4" sqref="A4"/>
      <selection pane="bottomRight" activeCell="B1" sqref="B1"/>
    </sheetView>
  </sheetViews>
  <sheetFormatPr baseColWidth="10" defaultRowHeight="15" x14ac:dyDescent="0.25"/>
  <cols>
    <col min="1" max="1" width="42" customWidth="1"/>
    <col min="2" max="2" width="21.42578125" customWidth="1"/>
    <col min="3" max="3" width="62.140625" customWidth="1"/>
  </cols>
  <sheetData>
    <row r="1" spans="1:14" x14ac:dyDescent="0.25">
      <c r="A1" s="39" t="s">
        <v>1066</v>
      </c>
      <c r="D1" s="5"/>
      <c r="E1" s="5"/>
      <c r="F1" s="5"/>
      <c r="G1" s="5"/>
      <c r="H1" s="5"/>
      <c r="I1" s="5"/>
      <c r="J1" s="5"/>
      <c r="K1" s="5"/>
      <c r="L1" s="5"/>
      <c r="M1" s="5"/>
      <c r="N1" s="5"/>
    </row>
    <row r="3" spans="1:14" x14ac:dyDescent="0.25">
      <c r="A3" s="38" t="s">
        <v>969</v>
      </c>
      <c r="B3" s="38" t="s">
        <v>411</v>
      </c>
      <c r="C3" s="38" t="s">
        <v>412</v>
      </c>
    </row>
    <row r="4" spans="1:14" s="3" customFormat="1" ht="30" x14ac:dyDescent="0.25">
      <c r="A4" s="3" t="s">
        <v>1035</v>
      </c>
      <c r="B4" s="81" t="s">
        <v>1034</v>
      </c>
    </row>
    <row r="5" spans="1:14" s="3" customFormat="1" ht="30" x14ac:dyDescent="0.25">
      <c r="A5" s="3" t="s">
        <v>1057</v>
      </c>
      <c r="B5" s="81" t="s">
        <v>96</v>
      </c>
    </row>
    <row r="6" spans="1:14" s="3" customFormat="1" ht="45" x14ac:dyDescent="0.25">
      <c r="A6" s="3" t="s">
        <v>1069</v>
      </c>
      <c r="B6" s="81" t="s">
        <v>1060</v>
      </c>
    </row>
    <row r="7" spans="1:14" s="3" customFormat="1" x14ac:dyDescent="0.25">
      <c r="B7" s="81" t="s">
        <v>1061</v>
      </c>
    </row>
    <row r="8" spans="1:14" s="3" customFormat="1" x14ac:dyDescent="0.25">
      <c r="B8" s="81" t="s">
        <v>1062</v>
      </c>
    </row>
    <row r="9" spans="1:14" s="3" customFormat="1" x14ac:dyDescent="0.25">
      <c r="B9" s="43" t="s">
        <v>1063</v>
      </c>
      <c r="C9" s="3" t="str">
        <f>LOWER(DOCUMENTOS!$A$2)</f>
        <v>listado de documentos en vigor del sgic</v>
      </c>
    </row>
    <row r="10" spans="1:14" s="3" customFormat="1" ht="30" x14ac:dyDescent="0.25">
      <c r="B10" s="43" t="s">
        <v>1064</v>
      </c>
      <c r="C10" s="3" t="str">
        <f>LOWER(EVIDENCIAS!$A$2)</f>
        <v>relación de evidencias identificads en los distintos documentos del sgic</v>
      </c>
    </row>
    <row r="11" spans="1:14" s="3" customFormat="1" ht="30" x14ac:dyDescent="0.25">
      <c r="B11" s="43" t="s">
        <v>1065</v>
      </c>
      <c r="C11" s="3" t="str">
        <f>LOWER(INDICADORES!$A$2)</f>
        <v>relación de indicadores definidos en los distintos documentos del sgic</v>
      </c>
    </row>
    <row r="12" spans="1:14" s="3" customFormat="1" ht="30" x14ac:dyDescent="0.25">
      <c r="B12" s="43" t="s">
        <v>426</v>
      </c>
      <c r="C12" s="3" t="str">
        <f>LOWER(NORMATIVA!$A$2)</f>
        <v>relación de normativa y otros documentos identificados como aplicable para el sgic</v>
      </c>
    </row>
    <row r="13" spans="1:14" s="3" customFormat="1" x14ac:dyDescent="0.25">
      <c r="B13" s="81" t="s">
        <v>1058</v>
      </c>
    </row>
    <row r="14" spans="1:14" s="3" customFormat="1" x14ac:dyDescent="0.25">
      <c r="B14" s="81" t="s">
        <v>1059</v>
      </c>
    </row>
    <row r="15" spans="1:14" s="3" customFormat="1" x14ac:dyDescent="0.25">
      <c r="B15" s="81"/>
    </row>
    <row r="16" spans="1:14" s="3" customFormat="1" x14ac:dyDescent="0.25">
      <c r="B16" s="81"/>
    </row>
    <row r="17" s="3" customFormat="1" x14ac:dyDescent="0.25"/>
    <row r="18" s="3" customFormat="1" x14ac:dyDescent="0.25"/>
    <row r="19" s="3" customFormat="1" x14ac:dyDescent="0.25"/>
    <row r="20" s="3" customFormat="1" x14ac:dyDescent="0.25"/>
    <row r="21" s="3" customFormat="1" x14ac:dyDescent="0.25"/>
    <row r="22" s="80" customFormat="1" x14ac:dyDescent="0.25"/>
    <row r="23" s="80" customFormat="1" x14ac:dyDescent="0.25"/>
  </sheetData>
  <hyperlinks>
    <hyperlink ref="B9" location="DOCUMENTOS!A1" display="DOCUMENTOS!A1" xr:uid="{2AA00AB4-A5BA-4023-8469-D528D33CF4C5}"/>
    <hyperlink ref="B10" location="EVIDENCIAS!A1" display="EVIDENCIAS!A1" xr:uid="{D940EE62-6407-4E19-82BC-52ACA987F654}"/>
    <hyperlink ref="B11" location="INDICADORES!A1" display="INDICADORES!A1" xr:uid="{C5143007-C504-4687-83A9-D9B80EA478DC}"/>
    <hyperlink ref="B12" location="NORMATIVA!A1" display="NORMATIVA!A1" xr:uid="{70B78AA0-DC05-4C13-8A91-D388E59F8DB4}"/>
    <hyperlink ref="B13" location="'SISCAL (criterios)'!A1" display="'SISCAL (criterios)'!A1" xr:uid="{3D4D2C62-AAD8-46A6-9491-E60443ECF9D4}"/>
    <hyperlink ref="B14" location="'SISCAL (directrices)'!A1" display="'SISCAL (directrices)'!A1" xr:uid="{1FB9A5CD-BA32-49EA-94C4-28BCAF3FBE3D}"/>
    <hyperlink ref="B5" location="PARTE!A1" display="PARTE!A1" xr:uid="{AA34B4E5-E118-490F-9CF0-C70F2E448CEC}"/>
    <hyperlink ref="B6" location="REQUISITOS!A1" display="REQUISITOS!A1" xr:uid="{3864A733-AABD-4FAF-A0F4-7033A58EC170}"/>
    <hyperlink ref="B7" location="CARGOS!A1" display="CARGOS!A1" xr:uid="{5F1AE20D-DC6B-4B08-892E-602D5AFABD0F}"/>
    <hyperlink ref="B8" location="RESPONSABILIDADES!A1" display="RESPONSABILIDADES!A1" xr:uid="{9C00DC00-1159-4DB8-8FD1-5FB157E48E83}"/>
    <hyperlink ref="B4" location="FICHA!A1" display="FICHA" xr:uid="{F9B52720-6FB7-4C4F-9D73-2CE136289EAC}"/>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410C94-06FE-436B-9B2F-0821EB52F5FF}">
  <sheetPr>
    <tabColor rgb="FFFFC000"/>
  </sheetPr>
  <dimension ref="A1:G53"/>
  <sheetViews>
    <sheetView zoomScaleNormal="100" workbookViewId="0">
      <selection activeCell="A17" sqref="A17"/>
    </sheetView>
  </sheetViews>
  <sheetFormatPr baseColWidth="10" defaultRowHeight="15" x14ac:dyDescent="0.25"/>
  <cols>
    <col min="1" max="1" width="78.140625" customWidth="1"/>
    <col min="2" max="2" width="56" customWidth="1"/>
    <col min="3" max="3" width="12" customWidth="1"/>
    <col min="4" max="4" width="15.28515625" bestFit="1" customWidth="1"/>
    <col min="5" max="5" width="12" customWidth="1"/>
    <col min="7" max="7" width="28.42578125" customWidth="1"/>
  </cols>
  <sheetData>
    <row r="1" spans="1:7" x14ac:dyDescent="0.25">
      <c r="A1" s="5" t="str">
        <f>NOMBRE_CENTRO</f>
        <v>CENTRO GENERICO</v>
      </c>
      <c r="B1" s="5"/>
      <c r="C1" s="5"/>
      <c r="D1" s="5"/>
      <c r="E1" s="5"/>
      <c r="F1" s="5"/>
      <c r="G1" s="5"/>
    </row>
    <row r="2" spans="1:7" x14ac:dyDescent="0.25">
      <c r="A2" s="5"/>
      <c r="B2" s="5"/>
      <c r="C2" s="5"/>
      <c r="D2" s="5"/>
      <c r="E2" s="5"/>
      <c r="F2" s="5"/>
      <c r="G2" s="5"/>
    </row>
    <row r="3" spans="1:7" x14ac:dyDescent="0.25">
      <c r="A3" s="37">
        <f>COUNTA($A$5:A53)</f>
        <v>49</v>
      </c>
      <c r="B3" s="16">
        <f>COUNTA($A$4:B4)</f>
        <v>2</v>
      </c>
      <c r="C3" s="16"/>
      <c r="D3" s="16"/>
      <c r="E3" s="16">
        <f>COUNTA($A$4:E4)</f>
        <v>5</v>
      </c>
      <c r="F3" s="16">
        <f>COUNTA($A$4:F4)</f>
        <v>6</v>
      </c>
      <c r="G3" s="16">
        <f>COUNTA($A$4:G4)</f>
        <v>7</v>
      </c>
    </row>
    <row r="4" spans="1:7" x14ac:dyDescent="0.25">
      <c r="A4" t="s">
        <v>462</v>
      </c>
      <c r="B4" t="s">
        <v>457</v>
      </c>
      <c r="C4" t="s">
        <v>465</v>
      </c>
      <c r="D4" t="s">
        <v>464</v>
      </c>
      <c r="E4" t="s">
        <v>459</v>
      </c>
      <c r="F4" s="45" t="s">
        <v>463</v>
      </c>
      <c r="G4" s="45" t="s">
        <v>461</v>
      </c>
    </row>
    <row r="5" spans="1:7" x14ac:dyDescent="0.25">
      <c r="A5" t="s">
        <v>836</v>
      </c>
      <c r="B5" t="s">
        <v>836</v>
      </c>
      <c r="C5" t="s">
        <v>466</v>
      </c>
      <c r="D5" s="18" t="s">
        <v>51</v>
      </c>
    </row>
    <row r="6" spans="1:7" x14ac:dyDescent="0.25">
      <c r="A6" t="s">
        <v>838</v>
      </c>
      <c r="B6" t="s">
        <v>838</v>
      </c>
      <c r="C6" t="s">
        <v>466</v>
      </c>
      <c r="D6" s="18" t="s">
        <v>51</v>
      </c>
    </row>
    <row r="7" spans="1:7" x14ac:dyDescent="0.25">
      <c r="A7" t="s">
        <v>839</v>
      </c>
      <c r="B7" t="s">
        <v>840</v>
      </c>
      <c r="C7" t="s">
        <v>466</v>
      </c>
      <c r="D7" s="18"/>
    </row>
    <row r="8" spans="1:7" x14ac:dyDescent="0.25">
      <c r="A8" t="s">
        <v>843</v>
      </c>
      <c r="B8" t="s">
        <v>866</v>
      </c>
      <c r="C8" t="s">
        <v>466</v>
      </c>
      <c r="D8" s="18"/>
    </row>
    <row r="9" spans="1:7" x14ac:dyDescent="0.25">
      <c r="A9" t="s">
        <v>844</v>
      </c>
      <c r="B9" t="s">
        <v>848</v>
      </c>
      <c r="C9" t="s">
        <v>466</v>
      </c>
      <c r="D9" s="18"/>
    </row>
    <row r="10" spans="1:7" x14ac:dyDescent="0.25">
      <c r="A10" t="s">
        <v>845</v>
      </c>
      <c r="B10" t="s">
        <v>867</v>
      </c>
      <c r="C10" t="s">
        <v>466</v>
      </c>
      <c r="D10" s="18"/>
    </row>
    <row r="11" spans="1:7" x14ac:dyDescent="0.25">
      <c r="A11" t="s">
        <v>846</v>
      </c>
      <c r="B11" t="s">
        <v>868</v>
      </c>
      <c r="C11" t="s">
        <v>466</v>
      </c>
      <c r="D11" s="18"/>
    </row>
    <row r="12" spans="1:7" x14ac:dyDescent="0.25">
      <c r="A12" t="s">
        <v>847</v>
      </c>
      <c r="B12" t="s">
        <v>869</v>
      </c>
      <c r="C12" t="s">
        <v>466</v>
      </c>
      <c r="D12" s="18"/>
    </row>
    <row r="13" spans="1:7" x14ac:dyDescent="0.25">
      <c r="A13" t="s">
        <v>849</v>
      </c>
      <c r="B13" t="s">
        <v>849</v>
      </c>
      <c r="C13" t="s">
        <v>466</v>
      </c>
      <c r="D13" s="18"/>
    </row>
    <row r="14" spans="1:7" x14ac:dyDescent="0.25">
      <c r="A14" t="s">
        <v>980</v>
      </c>
      <c r="B14" t="s">
        <v>982</v>
      </c>
      <c r="C14" t="s">
        <v>466</v>
      </c>
      <c r="D14" s="18"/>
    </row>
    <row r="15" spans="1:7" x14ac:dyDescent="0.25">
      <c r="A15" t="s">
        <v>987</v>
      </c>
      <c r="B15" t="s">
        <v>987</v>
      </c>
      <c r="C15" t="s">
        <v>466</v>
      </c>
      <c r="D15" s="18"/>
    </row>
    <row r="16" spans="1:7" x14ac:dyDescent="0.25">
      <c r="A16" t="s">
        <v>988</v>
      </c>
      <c r="B16" t="s">
        <v>988</v>
      </c>
      <c r="C16" t="s">
        <v>466</v>
      </c>
      <c r="D16" s="18"/>
    </row>
    <row r="17" spans="1:4" x14ac:dyDescent="0.25">
      <c r="A17" t="s">
        <v>989</v>
      </c>
      <c r="B17" t="s">
        <v>989</v>
      </c>
      <c r="C17" t="s">
        <v>466</v>
      </c>
      <c r="D17" s="54"/>
    </row>
    <row r="18" spans="1:4" x14ac:dyDescent="0.25">
      <c r="A18" t="s">
        <v>990</v>
      </c>
      <c r="B18" t="s">
        <v>990</v>
      </c>
      <c r="C18" t="s">
        <v>466</v>
      </c>
      <c r="D18" s="54"/>
    </row>
    <row r="19" spans="1:4" x14ac:dyDescent="0.25">
      <c r="A19" t="s">
        <v>994</v>
      </c>
      <c r="B19" t="s">
        <v>994</v>
      </c>
      <c r="C19" t="s">
        <v>466</v>
      </c>
      <c r="D19" s="54"/>
    </row>
    <row r="20" spans="1:4" x14ac:dyDescent="0.25">
      <c r="A20" t="s">
        <v>995</v>
      </c>
      <c r="B20" t="s">
        <v>995</v>
      </c>
      <c r="C20" t="s">
        <v>466</v>
      </c>
      <c r="D20" s="54"/>
    </row>
    <row r="21" spans="1:4" x14ac:dyDescent="0.25">
      <c r="A21" t="s">
        <v>996</v>
      </c>
      <c r="B21" t="s">
        <v>996</v>
      </c>
      <c r="C21" t="s">
        <v>466</v>
      </c>
      <c r="D21" s="54"/>
    </row>
    <row r="22" spans="1:4" x14ac:dyDescent="0.25">
      <c r="A22" t="s">
        <v>997</v>
      </c>
      <c r="B22" t="s">
        <v>997</v>
      </c>
      <c r="C22" t="s">
        <v>466</v>
      </c>
      <c r="D22" s="54"/>
    </row>
    <row r="23" spans="1:4" x14ac:dyDescent="0.25">
      <c r="A23" t="s">
        <v>1000</v>
      </c>
      <c r="B23" t="s">
        <v>1002</v>
      </c>
      <c r="C23" t="s">
        <v>466</v>
      </c>
      <c r="D23" s="54"/>
    </row>
    <row r="24" spans="1:4" x14ac:dyDescent="0.25">
      <c r="A24" t="s">
        <v>1003</v>
      </c>
      <c r="B24" t="s">
        <v>1003</v>
      </c>
      <c r="C24" t="s">
        <v>466</v>
      </c>
      <c r="D24" s="54"/>
    </row>
    <row r="25" spans="1:4" x14ac:dyDescent="0.25">
      <c r="A25" t="s">
        <v>836</v>
      </c>
      <c r="B25" t="s">
        <v>836</v>
      </c>
      <c r="C25" t="s">
        <v>467</v>
      </c>
      <c r="D25" s="54"/>
    </row>
    <row r="26" spans="1:4" x14ac:dyDescent="0.25">
      <c r="A26" t="s">
        <v>838</v>
      </c>
      <c r="B26" t="s">
        <v>838</v>
      </c>
      <c r="C26" t="s">
        <v>467</v>
      </c>
      <c r="D26" s="54"/>
    </row>
    <row r="27" spans="1:4" x14ac:dyDescent="0.25">
      <c r="A27" t="s">
        <v>839</v>
      </c>
      <c r="B27" t="s">
        <v>1023</v>
      </c>
      <c r="C27" t="s">
        <v>467</v>
      </c>
      <c r="D27" s="54"/>
    </row>
    <row r="28" spans="1:4" x14ac:dyDescent="0.25">
      <c r="A28" t="s">
        <v>843</v>
      </c>
      <c r="B28" t="s">
        <v>1026</v>
      </c>
      <c r="C28" t="s">
        <v>467</v>
      </c>
      <c r="D28" s="54"/>
    </row>
    <row r="29" spans="1:4" x14ac:dyDescent="0.25">
      <c r="A29" t="s">
        <v>984</v>
      </c>
      <c r="B29" t="s">
        <v>1026</v>
      </c>
      <c r="C29" t="s">
        <v>467</v>
      </c>
      <c r="D29" s="54"/>
    </row>
    <row r="30" spans="1:4" x14ac:dyDescent="0.25">
      <c r="A30" t="s">
        <v>845</v>
      </c>
      <c r="B30" t="s">
        <v>1028</v>
      </c>
      <c r="C30" t="s">
        <v>467</v>
      </c>
      <c r="D30" s="54"/>
    </row>
    <row r="31" spans="1:4" x14ac:dyDescent="0.25">
      <c r="A31" t="s">
        <v>846</v>
      </c>
      <c r="B31" t="s">
        <v>1031</v>
      </c>
      <c r="C31" t="s">
        <v>467</v>
      </c>
      <c r="D31" s="54"/>
    </row>
    <row r="32" spans="1:4" x14ac:dyDescent="0.25">
      <c r="A32" t="s">
        <v>846</v>
      </c>
      <c r="B32" t="s">
        <v>1021</v>
      </c>
      <c r="C32" t="s">
        <v>467</v>
      </c>
      <c r="D32" s="54"/>
    </row>
    <row r="33" spans="1:4" x14ac:dyDescent="0.25">
      <c r="A33" t="s">
        <v>847</v>
      </c>
      <c r="B33" t="s">
        <v>1028</v>
      </c>
      <c r="C33" t="s">
        <v>467</v>
      </c>
      <c r="D33" s="54"/>
    </row>
    <row r="34" spans="1:4" x14ac:dyDescent="0.25">
      <c r="A34" t="s">
        <v>849</v>
      </c>
      <c r="B34" t="s">
        <v>849</v>
      </c>
      <c r="C34" t="s">
        <v>467</v>
      </c>
      <c r="D34" s="54"/>
    </row>
    <row r="35" spans="1:4" x14ac:dyDescent="0.25">
      <c r="A35" t="s">
        <v>980</v>
      </c>
      <c r="B35" t="s">
        <v>982</v>
      </c>
      <c r="C35" t="s">
        <v>467</v>
      </c>
      <c r="D35" s="54"/>
    </row>
    <row r="36" spans="1:4" x14ac:dyDescent="0.25">
      <c r="A36" t="s">
        <v>987</v>
      </c>
      <c r="B36" t="s">
        <v>987</v>
      </c>
      <c r="C36" t="s">
        <v>467</v>
      </c>
      <c r="D36" s="54"/>
    </row>
    <row r="37" spans="1:4" x14ac:dyDescent="0.25">
      <c r="A37" t="s">
        <v>988</v>
      </c>
      <c r="B37" t="s">
        <v>988</v>
      </c>
      <c r="C37" t="s">
        <v>467</v>
      </c>
      <c r="D37" s="54"/>
    </row>
    <row r="38" spans="1:4" x14ac:dyDescent="0.25">
      <c r="A38" t="s">
        <v>989</v>
      </c>
      <c r="B38" t="s">
        <v>989</v>
      </c>
      <c r="C38" t="s">
        <v>467</v>
      </c>
      <c r="D38" s="54"/>
    </row>
    <row r="39" spans="1:4" x14ac:dyDescent="0.25">
      <c r="A39" t="s">
        <v>990</v>
      </c>
      <c r="B39" t="s">
        <v>990</v>
      </c>
      <c r="C39" t="s">
        <v>467</v>
      </c>
      <c r="D39" s="54"/>
    </row>
    <row r="40" spans="1:4" x14ac:dyDescent="0.25">
      <c r="A40" t="s">
        <v>994</v>
      </c>
      <c r="B40" t="s">
        <v>994</v>
      </c>
      <c r="C40" t="s">
        <v>467</v>
      </c>
      <c r="D40" s="54"/>
    </row>
    <row r="41" spans="1:4" x14ac:dyDescent="0.25">
      <c r="A41" t="s">
        <v>995</v>
      </c>
      <c r="B41" t="s">
        <v>995</v>
      </c>
      <c r="C41" t="s">
        <v>467</v>
      </c>
      <c r="D41" s="54"/>
    </row>
    <row r="42" spans="1:4" x14ac:dyDescent="0.25">
      <c r="A42" t="s">
        <v>996</v>
      </c>
      <c r="B42" t="s">
        <v>996</v>
      </c>
      <c r="C42" t="s">
        <v>467</v>
      </c>
      <c r="D42" s="54"/>
    </row>
    <row r="43" spans="1:4" x14ac:dyDescent="0.25">
      <c r="A43" t="s">
        <v>997</v>
      </c>
      <c r="B43" t="s">
        <v>997</v>
      </c>
      <c r="C43" t="s">
        <v>467</v>
      </c>
      <c r="D43" s="54"/>
    </row>
    <row r="44" spans="1:4" x14ac:dyDescent="0.25">
      <c r="A44" t="s">
        <v>1000</v>
      </c>
      <c r="B44" t="s">
        <v>1002</v>
      </c>
      <c r="C44" t="s">
        <v>467</v>
      </c>
      <c r="D44" s="54"/>
    </row>
    <row r="45" spans="1:4" x14ac:dyDescent="0.25">
      <c r="A45" t="s">
        <v>1003</v>
      </c>
      <c r="B45" t="s">
        <v>1003</v>
      </c>
      <c r="C45" t="s">
        <v>467</v>
      </c>
      <c r="D45" s="54"/>
    </row>
    <row r="46" spans="1:4" x14ac:dyDescent="0.25">
      <c r="A46" t="s">
        <v>973</v>
      </c>
      <c r="B46" t="s">
        <v>973</v>
      </c>
      <c r="C46" t="s">
        <v>427</v>
      </c>
      <c r="D46" s="54"/>
    </row>
    <row r="47" spans="1:4" x14ac:dyDescent="0.25">
      <c r="A47" t="s">
        <v>975</v>
      </c>
      <c r="B47" t="s">
        <v>975</v>
      </c>
      <c r="C47" t="s">
        <v>427</v>
      </c>
      <c r="D47" s="54"/>
    </row>
    <row r="48" spans="1:4" x14ac:dyDescent="0.25">
      <c r="A48" t="s">
        <v>977</v>
      </c>
      <c r="B48" t="s">
        <v>979</v>
      </c>
      <c r="C48" t="s">
        <v>427</v>
      </c>
      <c r="D48" s="54"/>
    </row>
    <row r="49" spans="1:4" x14ac:dyDescent="0.25">
      <c r="A49" t="s">
        <v>985</v>
      </c>
      <c r="B49" t="s">
        <v>985</v>
      </c>
      <c r="C49" t="s">
        <v>427</v>
      </c>
      <c r="D49" s="54"/>
    </row>
    <row r="50" spans="1:4" x14ac:dyDescent="0.25">
      <c r="A50" t="s">
        <v>991</v>
      </c>
      <c r="B50" t="s">
        <v>993</v>
      </c>
      <c r="C50" t="s">
        <v>427</v>
      </c>
      <c r="D50" s="54"/>
    </row>
    <row r="51" spans="1:4" x14ac:dyDescent="0.25">
      <c r="A51" t="s">
        <v>998</v>
      </c>
      <c r="B51" t="s">
        <v>1008</v>
      </c>
      <c r="C51" t="s">
        <v>427</v>
      </c>
      <c r="D51" s="54"/>
    </row>
    <row r="52" spans="1:4" x14ac:dyDescent="0.25">
      <c r="A52" t="s">
        <v>1004</v>
      </c>
      <c r="B52" t="s">
        <v>1007</v>
      </c>
      <c r="C52" t="s">
        <v>427</v>
      </c>
      <c r="D52" s="54"/>
    </row>
    <row r="53" spans="1:4" x14ac:dyDescent="0.25">
      <c r="A53" t="s">
        <v>1005</v>
      </c>
      <c r="B53" t="s">
        <v>1005</v>
      </c>
      <c r="C53" t="s">
        <v>427</v>
      </c>
      <c r="D53" s="54"/>
    </row>
  </sheetData>
  <dataValidations count="2">
    <dataValidation type="list" allowBlank="1" showInputMessage="1" showErrorMessage="1" sqref="D5:D53" xr:uid="{00000000-0002-0000-0900-000000000000}">
      <formula1>LISTA_PROCEDIMIENTOS_CODIGO</formula1>
    </dataValidation>
    <dataValidation type="list" allowBlank="1" showInputMessage="1" showErrorMessage="1" sqref="B5:B53" xr:uid="{00000000-0002-0000-0900-000001000000}">
      <formula1>LISTA_CARGOS</formula1>
    </dataValidation>
  </dataValidations>
  <pageMargins left="0.7" right="0.7" top="0.75" bottom="0.75" header="0.3" footer="0.3"/>
  <tableParts count="1">
    <tablePart r:id="rId1"/>
  </tablePart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983C36-567F-4DB3-B772-615AE72AE5D3}">
  <dimension ref="A3:D226"/>
  <sheetViews>
    <sheetView topLeftCell="A169" zoomScale="175" zoomScaleNormal="175" workbookViewId="0">
      <selection activeCell="A183" sqref="A183"/>
    </sheetView>
  </sheetViews>
  <sheetFormatPr baseColWidth="10" defaultRowHeight="15" x14ac:dyDescent="0.25"/>
  <cols>
    <col min="1" max="1" width="28.5703125" customWidth="1"/>
    <col min="2" max="2" width="64.5703125" customWidth="1"/>
    <col min="3" max="3" width="59.42578125" customWidth="1"/>
  </cols>
  <sheetData>
    <row r="3" spans="1:4" x14ac:dyDescent="0.25">
      <c r="A3" t="s">
        <v>929</v>
      </c>
    </row>
    <row r="4" spans="1:4" x14ac:dyDescent="0.25">
      <c r="A4" t="s">
        <v>4</v>
      </c>
      <c r="B4" t="s">
        <v>395</v>
      </c>
      <c r="C4" t="s">
        <v>396</v>
      </c>
      <c r="D4" t="s">
        <v>930</v>
      </c>
    </row>
    <row r="5" spans="1:4" x14ac:dyDescent="0.25">
      <c r="A5" t="s">
        <v>664</v>
      </c>
      <c r="B5" t="s">
        <v>668</v>
      </c>
      <c r="C5" t="s">
        <v>25</v>
      </c>
      <c r="D5">
        <v>1</v>
      </c>
    </row>
    <row r="6" spans="1:4" x14ac:dyDescent="0.25">
      <c r="C6" t="s">
        <v>47</v>
      </c>
      <c r="D6">
        <v>1</v>
      </c>
    </row>
    <row r="7" spans="1:4" x14ac:dyDescent="0.25">
      <c r="A7" t="s">
        <v>731</v>
      </c>
      <c r="B7" t="s">
        <v>730</v>
      </c>
      <c r="C7" t="s">
        <v>37</v>
      </c>
      <c r="D7">
        <v>1</v>
      </c>
    </row>
    <row r="8" spans="1:4" x14ac:dyDescent="0.25">
      <c r="A8" t="s">
        <v>726</v>
      </c>
      <c r="B8" t="s">
        <v>725</v>
      </c>
      <c r="C8" t="s">
        <v>37</v>
      </c>
      <c r="D8">
        <v>1</v>
      </c>
    </row>
    <row r="9" spans="1:4" x14ac:dyDescent="0.25">
      <c r="A9" t="s">
        <v>729</v>
      </c>
      <c r="B9" t="s">
        <v>728</v>
      </c>
      <c r="C9" t="s">
        <v>37</v>
      </c>
      <c r="D9">
        <v>1</v>
      </c>
    </row>
    <row r="10" spans="1:4" x14ac:dyDescent="0.25">
      <c r="A10" t="s">
        <v>722</v>
      </c>
      <c r="B10" t="s">
        <v>721</v>
      </c>
      <c r="C10" t="s">
        <v>36</v>
      </c>
      <c r="D10">
        <v>1</v>
      </c>
    </row>
    <row r="11" spans="1:4" x14ac:dyDescent="0.25">
      <c r="B11" t="s">
        <v>723</v>
      </c>
      <c r="C11" t="s">
        <v>36</v>
      </c>
      <c r="D11">
        <v>1</v>
      </c>
    </row>
    <row r="12" spans="1:4" x14ac:dyDescent="0.25">
      <c r="A12" t="s">
        <v>765</v>
      </c>
      <c r="B12" t="s">
        <v>764</v>
      </c>
      <c r="C12" t="s">
        <v>16</v>
      </c>
      <c r="D12">
        <v>1</v>
      </c>
    </row>
    <row r="13" spans="1:4" x14ac:dyDescent="0.25">
      <c r="A13" t="s">
        <v>767</v>
      </c>
      <c r="B13" t="s">
        <v>766</v>
      </c>
      <c r="C13" t="s">
        <v>16</v>
      </c>
      <c r="D13">
        <v>1</v>
      </c>
    </row>
    <row r="14" spans="1:4" x14ac:dyDescent="0.25">
      <c r="A14" t="s">
        <v>763</v>
      </c>
      <c r="B14" t="s">
        <v>762</v>
      </c>
      <c r="C14" t="s">
        <v>45</v>
      </c>
      <c r="D14">
        <v>1</v>
      </c>
    </row>
    <row r="15" spans="1:4" x14ac:dyDescent="0.25">
      <c r="B15" t="s">
        <v>735</v>
      </c>
      <c r="C15" t="s">
        <v>45</v>
      </c>
      <c r="D15">
        <v>1</v>
      </c>
    </row>
    <row r="16" spans="1:4" x14ac:dyDescent="0.25">
      <c r="A16" t="s">
        <v>691</v>
      </c>
      <c r="B16" t="s">
        <v>695</v>
      </c>
      <c r="C16" t="s">
        <v>29</v>
      </c>
      <c r="D16">
        <v>1</v>
      </c>
    </row>
    <row r="17" spans="1:4" x14ac:dyDescent="0.25">
      <c r="A17" t="s">
        <v>689</v>
      </c>
      <c r="B17" t="s">
        <v>693</v>
      </c>
      <c r="C17" t="s">
        <v>29</v>
      </c>
      <c r="D17">
        <v>1</v>
      </c>
    </row>
    <row r="18" spans="1:4" x14ac:dyDescent="0.25">
      <c r="A18" t="s">
        <v>690</v>
      </c>
      <c r="B18" t="s">
        <v>694</v>
      </c>
      <c r="C18" t="s">
        <v>29</v>
      </c>
      <c r="D18">
        <v>1</v>
      </c>
    </row>
    <row r="19" spans="1:4" x14ac:dyDescent="0.25">
      <c r="A19" t="s">
        <v>749</v>
      </c>
      <c r="B19" t="s">
        <v>751</v>
      </c>
      <c r="C19" t="s">
        <v>41</v>
      </c>
      <c r="D19">
        <v>1</v>
      </c>
    </row>
    <row r="20" spans="1:4" x14ac:dyDescent="0.25">
      <c r="B20" t="s">
        <v>744</v>
      </c>
      <c r="C20" t="s">
        <v>40</v>
      </c>
      <c r="D20">
        <v>1</v>
      </c>
    </row>
    <row r="21" spans="1:4" x14ac:dyDescent="0.25">
      <c r="A21" t="s">
        <v>737</v>
      </c>
      <c r="B21" t="s">
        <v>734</v>
      </c>
      <c r="C21" t="s">
        <v>37</v>
      </c>
      <c r="D21">
        <v>1</v>
      </c>
    </row>
    <row r="22" spans="1:4" x14ac:dyDescent="0.25">
      <c r="B22" t="s">
        <v>732</v>
      </c>
      <c r="C22" t="s">
        <v>37</v>
      </c>
      <c r="D22">
        <v>1</v>
      </c>
    </row>
    <row r="23" spans="1:4" x14ac:dyDescent="0.25">
      <c r="B23" t="s">
        <v>733</v>
      </c>
      <c r="C23" t="s">
        <v>37</v>
      </c>
      <c r="D23">
        <v>1</v>
      </c>
    </row>
    <row r="24" spans="1:4" x14ac:dyDescent="0.25">
      <c r="B24" t="s">
        <v>735</v>
      </c>
      <c r="C24" t="s">
        <v>37</v>
      </c>
      <c r="D24">
        <v>1</v>
      </c>
    </row>
    <row r="25" spans="1:4" x14ac:dyDescent="0.25">
      <c r="A25" t="s">
        <v>785</v>
      </c>
      <c r="B25" t="s">
        <v>786</v>
      </c>
      <c r="C25" t="s">
        <v>17</v>
      </c>
      <c r="D25">
        <v>1</v>
      </c>
    </row>
    <row r="26" spans="1:4" x14ac:dyDescent="0.25">
      <c r="B26" t="s">
        <v>784</v>
      </c>
      <c r="C26" t="s">
        <v>17</v>
      </c>
      <c r="D26">
        <v>1</v>
      </c>
    </row>
    <row r="27" spans="1:4" x14ac:dyDescent="0.25">
      <c r="A27" t="s">
        <v>705</v>
      </c>
      <c r="B27" t="s">
        <v>704</v>
      </c>
      <c r="C27" t="s">
        <v>33</v>
      </c>
      <c r="D27">
        <v>1</v>
      </c>
    </row>
    <row r="28" spans="1:4" x14ac:dyDescent="0.25">
      <c r="A28" t="s">
        <v>790</v>
      </c>
      <c r="B28" t="s">
        <v>783</v>
      </c>
      <c r="C28" t="s">
        <v>17</v>
      </c>
      <c r="D28">
        <v>1</v>
      </c>
    </row>
    <row r="29" spans="1:4" x14ac:dyDescent="0.25">
      <c r="A29" t="s">
        <v>747</v>
      </c>
      <c r="B29" t="s">
        <v>746</v>
      </c>
      <c r="C29" t="s">
        <v>40</v>
      </c>
      <c r="D29">
        <v>1</v>
      </c>
    </row>
    <row r="30" spans="1:4" x14ac:dyDescent="0.25">
      <c r="C30" t="s">
        <v>41</v>
      </c>
      <c r="D30">
        <v>1</v>
      </c>
    </row>
    <row r="31" spans="1:4" x14ac:dyDescent="0.25">
      <c r="C31" t="s">
        <v>42</v>
      </c>
      <c r="D31">
        <v>1</v>
      </c>
    </row>
    <row r="32" spans="1:4" x14ac:dyDescent="0.25">
      <c r="A32" t="s">
        <v>708</v>
      </c>
      <c r="B32" t="s">
        <v>707</v>
      </c>
      <c r="C32" t="s">
        <v>33</v>
      </c>
      <c r="D32">
        <v>1</v>
      </c>
    </row>
    <row r="33" spans="1:4" x14ac:dyDescent="0.25">
      <c r="A33" t="s">
        <v>757</v>
      </c>
      <c r="B33" t="s">
        <v>758</v>
      </c>
      <c r="C33" t="s">
        <v>42</v>
      </c>
      <c r="D33">
        <v>1</v>
      </c>
    </row>
    <row r="34" spans="1:4" x14ac:dyDescent="0.25">
      <c r="B34" t="s">
        <v>756</v>
      </c>
      <c r="C34" t="s">
        <v>42</v>
      </c>
      <c r="D34">
        <v>1</v>
      </c>
    </row>
    <row r="35" spans="1:4" x14ac:dyDescent="0.25">
      <c r="A35" t="s">
        <v>823</v>
      </c>
      <c r="B35" t="s">
        <v>822</v>
      </c>
      <c r="C35" t="s">
        <v>923</v>
      </c>
      <c r="D35">
        <v>1</v>
      </c>
    </row>
    <row r="36" spans="1:4" x14ac:dyDescent="0.25">
      <c r="A36" t="s">
        <v>775</v>
      </c>
      <c r="B36" t="s">
        <v>774</v>
      </c>
      <c r="C36" t="s">
        <v>16</v>
      </c>
      <c r="D36">
        <v>1</v>
      </c>
    </row>
    <row r="37" spans="1:4" x14ac:dyDescent="0.25">
      <c r="B37" t="s">
        <v>789</v>
      </c>
      <c r="C37" t="s">
        <v>17</v>
      </c>
      <c r="D37">
        <v>1</v>
      </c>
    </row>
    <row r="38" spans="1:4" x14ac:dyDescent="0.25">
      <c r="A38" t="s">
        <v>685</v>
      </c>
      <c r="B38" t="s">
        <v>727</v>
      </c>
      <c r="C38" t="s">
        <v>37</v>
      </c>
      <c r="D38">
        <v>1</v>
      </c>
    </row>
    <row r="39" spans="1:4" x14ac:dyDescent="0.25">
      <c r="B39" t="s">
        <v>760</v>
      </c>
      <c r="C39" t="s">
        <v>42</v>
      </c>
      <c r="D39">
        <v>1</v>
      </c>
    </row>
    <row r="40" spans="1:4" x14ac:dyDescent="0.25">
      <c r="B40" t="s">
        <v>724</v>
      </c>
      <c r="C40" t="s">
        <v>36</v>
      </c>
      <c r="D40">
        <v>1</v>
      </c>
    </row>
    <row r="41" spans="1:4" x14ac:dyDescent="0.25">
      <c r="B41" t="s">
        <v>684</v>
      </c>
      <c r="C41" t="s">
        <v>27</v>
      </c>
      <c r="D41">
        <v>1</v>
      </c>
    </row>
    <row r="42" spans="1:4" x14ac:dyDescent="0.25">
      <c r="B42" t="s">
        <v>735</v>
      </c>
      <c r="C42" t="s">
        <v>41</v>
      </c>
      <c r="D42">
        <v>1</v>
      </c>
    </row>
    <row r="43" spans="1:4" x14ac:dyDescent="0.25">
      <c r="C43" t="s">
        <v>42</v>
      </c>
      <c r="D43">
        <v>1</v>
      </c>
    </row>
    <row r="44" spans="1:4" x14ac:dyDescent="0.25">
      <c r="A44" t="s">
        <v>798</v>
      </c>
      <c r="B44" t="s">
        <v>797</v>
      </c>
      <c r="C44" t="s">
        <v>49</v>
      </c>
      <c r="D44">
        <v>1</v>
      </c>
    </row>
    <row r="45" spans="1:4" x14ac:dyDescent="0.25">
      <c r="A45" t="s">
        <v>688</v>
      </c>
      <c r="B45" t="s">
        <v>710</v>
      </c>
      <c r="C45" t="s">
        <v>33</v>
      </c>
      <c r="D45">
        <v>1</v>
      </c>
    </row>
    <row r="46" spans="1:4" x14ac:dyDescent="0.25">
      <c r="B46" t="s">
        <v>706</v>
      </c>
      <c r="C46" t="s">
        <v>33</v>
      </c>
      <c r="D46">
        <v>1</v>
      </c>
    </row>
    <row r="47" spans="1:4" x14ac:dyDescent="0.25">
      <c r="B47" t="s">
        <v>797</v>
      </c>
      <c r="C47" t="s">
        <v>53</v>
      </c>
      <c r="D47">
        <v>1</v>
      </c>
    </row>
    <row r="48" spans="1:4" x14ac:dyDescent="0.25">
      <c r="B48" t="s">
        <v>972</v>
      </c>
      <c r="C48" t="s">
        <v>29</v>
      </c>
      <c r="D48">
        <v>1</v>
      </c>
    </row>
    <row r="49" spans="1:4" x14ac:dyDescent="0.25">
      <c r="A49" t="s">
        <v>713</v>
      </c>
      <c r="B49" t="s">
        <v>709</v>
      </c>
      <c r="C49" t="s">
        <v>33</v>
      </c>
      <c r="D49">
        <v>1</v>
      </c>
    </row>
    <row r="50" spans="1:4" x14ac:dyDescent="0.25">
      <c r="A50" t="s">
        <v>712</v>
      </c>
      <c r="B50" t="s">
        <v>711</v>
      </c>
      <c r="C50" t="s">
        <v>33</v>
      </c>
      <c r="D50">
        <v>1</v>
      </c>
    </row>
    <row r="51" spans="1:4" x14ac:dyDescent="0.25">
      <c r="C51" t="s">
        <v>35</v>
      </c>
      <c r="D51">
        <v>1</v>
      </c>
    </row>
    <row r="52" spans="1:4" x14ac:dyDescent="0.25">
      <c r="B52" t="s">
        <v>714</v>
      </c>
      <c r="C52" t="s">
        <v>35</v>
      </c>
      <c r="D52">
        <v>1</v>
      </c>
    </row>
    <row r="53" spans="1:4" x14ac:dyDescent="0.25">
      <c r="B53" t="s">
        <v>769</v>
      </c>
      <c r="C53" t="s">
        <v>16</v>
      </c>
      <c r="D53">
        <v>1</v>
      </c>
    </row>
    <row r="54" spans="1:4" x14ac:dyDescent="0.25">
      <c r="B54" t="s">
        <v>781</v>
      </c>
      <c r="C54" t="s">
        <v>17</v>
      </c>
      <c r="D54">
        <v>1</v>
      </c>
    </row>
    <row r="55" spans="1:4" x14ac:dyDescent="0.25">
      <c r="B55" t="s">
        <v>782</v>
      </c>
      <c r="C55" t="s">
        <v>17</v>
      </c>
      <c r="D55">
        <v>1</v>
      </c>
    </row>
    <row r="56" spans="1:4" x14ac:dyDescent="0.25">
      <c r="B56" t="s">
        <v>701</v>
      </c>
      <c r="C56" t="s">
        <v>35</v>
      </c>
      <c r="D56">
        <v>1</v>
      </c>
    </row>
    <row r="57" spans="1:4" x14ac:dyDescent="0.25">
      <c r="B57" t="s">
        <v>717</v>
      </c>
      <c r="C57" t="s">
        <v>35</v>
      </c>
      <c r="D57">
        <v>1</v>
      </c>
    </row>
    <row r="58" spans="1:4" x14ac:dyDescent="0.25">
      <c r="B58" t="s">
        <v>716</v>
      </c>
      <c r="C58" t="s">
        <v>35</v>
      </c>
      <c r="D58">
        <v>1</v>
      </c>
    </row>
    <row r="59" spans="1:4" x14ac:dyDescent="0.25">
      <c r="A59" t="s">
        <v>761</v>
      </c>
      <c r="B59" t="s">
        <v>759</v>
      </c>
      <c r="C59" t="s">
        <v>42</v>
      </c>
      <c r="D59">
        <v>1</v>
      </c>
    </row>
    <row r="60" spans="1:4" x14ac:dyDescent="0.25">
      <c r="A60" t="s">
        <v>653</v>
      </c>
      <c r="B60" t="s">
        <v>658</v>
      </c>
      <c r="C60" t="s">
        <v>52</v>
      </c>
      <c r="D60">
        <v>1</v>
      </c>
    </row>
    <row r="61" spans="1:4" x14ac:dyDescent="0.25">
      <c r="A61" t="s">
        <v>667</v>
      </c>
      <c r="B61" t="s">
        <v>675</v>
      </c>
      <c r="C61" t="s">
        <v>25</v>
      </c>
      <c r="D61">
        <v>1</v>
      </c>
    </row>
    <row r="62" spans="1:4" x14ac:dyDescent="0.25">
      <c r="B62" t="s">
        <v>701</v>
      </c>
      <c r="C62" t="s">
        <v>33</v>
      </c>
      <c r="D62">
        <v>1</v>
      </c>
    </row>
    <row r="63" spans="1:4" x14ac:dyDescent="0.25">
      <c r="A63" t="s">
        <v>671</v>
      </c>
      <c r="B63" t="s">
        <v>674</v>
      </c>
      <c r="C63" t="s">
        <v>25</v>
      </c>
      <c r="D63">
        <v>1</v>
      </c>
    </row>
    <row r="64" spans="1:4" x14ac:dyDescent="0.25">
      <c r="B64" t="s">
        <v>665</v>
      </c>
      <c r="C64" t="s">
        <v>25</v>
      </c>
      <c r="D64">
        <v>1</v>
      </c>
    </row>
    <row r="65" spans="1:4" x14ac:dyDescent="0.25">
      <c r="C65" t="s">
        <v>47</v>
      </c>
      <c r="D65">
        <v>1</v>
      </c>
    </row>
    <row r="66" spans="1:4" x14ac:dyDescent="0.25">
      <c r="C66" t="s">
        <v>49</v>
      </c>
      <c r="D66">
        <v>1</v>
      </c>
    </row>
    <row r="67" spans="1:4" x14ac:dyDescent="0.25">
      <c r="A67" t="s">
        <v>812</v>
      </c>
      <c r="B67" t="s">
        <v>665</v>
      </c>
      <c r="C67" t="s">
        <v>53</v>
      </c>
      <c r="D67">
        <v>1</v>
      </c>
    </row>
    <row r="68" spans="1:4" x14ac:dyDescent="0.25">
      <c r="A68" t="s">
        <v>662</v>
      </c>
      <c r="B68" t="s">
        <v>719</v>
      </c>
      <c r="C68" t="s">
        <v>35</v>
      </c>
      <c r="D68">
        <v>1</v>
      </c>
    </row>
    <row r="69" spans="1:4" x14ac:dyDescent="0.25">
      <c r="B69" t="s">
        <v>650</v>
      </c>
      <c r="C69" t="s">
        <v>52</v>
      </c>
      <c r="D69">
        <v>1</v>
      </c>
    </row>
    <row r="70" spans="1:4" x14ac:dyDescent="0.25">
      <c r="A70" t="s">
        <v>796</v>
      </c>
      <c r="B70" t="s">
        <v>650</v>
      </c>
      <c r="C70" t="s">
        <v>47</v>
      </c>
      <c r="D70">
        <v>1</v>
      </c>
    </row>
    <row r="71" spans="1:4" x14ac:dyDescent="0.25">
      <c r="C71" t="s">
        <v>49</v>
      </c>
      <c r="D71">
        <v>1</v>
      </c>
    </row>
    <row r="72" spans="1:4" x14ac:dyDescent="0.25">
      <c r="A72" t="s">
        <v>669</v>
      </c>
      <c r="B72" t="s">
        <v>670</v>
      </c>
      <c r="C72" t="s">
        <v>25</v>
      </c>
      <c r="D72">
        <v>1</v>
      </c>
    </row>
    <row r="73" spans="1:4" x14ac:dyDescent="0.25">
      <c r="A73" t="s">
        <v>780</v>
      </c>
      <c r="B73" t="s">
        <v>768</v>
      </c>
      <c r="C73" t="s">
        <v>16</v>
      </c>
      <c r="D73">
        <v>1</v>
      </c>
    </row>
    <row r="74" spans="1:4" x14ac:dyDescent="0.25">
      <c r="A74" t="s">
        <v>779</v>
      </c>
      <c r="B74" t="s">
        <v>772</v>
      </c>
      <c r="C74" t="s">
        <v>16</v>
      </c>
      <c r="D74">
        <v>1</v>
      </c>
    </row>
    <row r="75" spans="1:4" x14ac:dyDescent="0.25">
      <c r="A75" t="s">
        <v>663</v>
      </c>
      <c r="B75" t="s">
        <v>449</v>
      </c>
      <c r="C75" t="s">
        <v>45</v>
      </c>
      <c r="D75">
        <v>1</v>
      </c>
    </row>
    <row r="76" spans="1:4" x14ac:dyDescent="0.25">
      <c r="A76" t="s">
        <v>222</v>
      </c>
      <c r="B76" t="s">
        <v>7</v>
      </c>
      <c r="C76" t="s">
        <v>1</v>
      </c>
      <c r="D76">
        <v>1</v>
      </c>
    </row>
    <row r="77" spans="1:4" x14ac:dyDescent="0.25">
      <c r="A77" t="s">
        <v>221</v>
      </c>
      <c r="B77" t="s">
        <v>5</v>
      </c>
      <c r="C77" t="s">
        <v>1</v>
      </c>
      <c r="D77">
        <v>1</v>
      </c>
    </row>
    <row r="78" spans="1:4" x14ac:dyDescent="0.25">
      <c r="A78" t="s">
        <v>224</v>
      </c>
      <c r="B78" t="s">
        <v>223</v>
      </c>
      <c r="C78" t="s">
        <v>1</v>
      </c>
      <c r="D78">
        <v>1</v>
      </c>
    </row>
    <row r="79" spans="1:4" x14ac:dyDescent="0.25">
      <c r="A79" t="s">
        <v>225</v>
      </c>
      <c r="B79" t="s">
        <v>8</v>
      </c>
      <c r="C79" t="s">
        <v>1</v>
      </c>
      <c r="D79">
        <v>1</v>
      </c>
    </row>
    <row r="80" spans="1:4" x14ac:dyDescent="0.25">
      <c r="A80" t="s">
        <v>1050</v>
      </c>
      <c r="B80" t="s">
        <v>755</v>
      </c>
      <c r="C80" t="s">
        <v>42</v>
      </c>
      <c r="D80">
        <v>1</v>
      </c>
    </row>
    <row r="81" spans="1:4" x14ac:dyDescent="0.25">
      <c r="B81" t="s">
        <v>754</v>
      </c>
      <c r="C81" t="s">
        <v>42</v>
      </c>
      <c r="D81">
        <v>1</v>
      </c>
    </row>
    <row r="82" spans="1:4" x14ac:dyDescent="0.25">
      <c r="B82" t="s">
        <v>702</v>
      </c>
      <c r="C82" t="s">
        <v>33</v>
      </c>
      <c r="D82">
        <v>1</v>
      </c>
    </row>
    <row r="83" spans="1:4" x14ac:dyDescent="0.25">
      <c r="B83" t="s">
        <v>752</v>
      </c>
      <c r="C83" t="s">
        <v>42</v>
      </c>
      <c r="D83">
        <v>1</v>
      </c>
    </row>
    <row r="84" spans="1:4" x14ac:dyDescent="0.25">
      <c r="B84" t="s">
        <v>753</v>
      </c>
      <c r="C84" t="s">
        <v>42</v>
      </c>
      <c r="D84">
        <v>1</v>
      </c>
    </row>
    <row r="85" spans="1:4" x14ac:dyDescent="0.25">
      <c r="A85" t="s">
        <v>819</v>
      </c>
      <c r="B85" t="s">
        <v>821</v>
      </c>
      <c r="C85" t="s">
        <v>923</v>
      </c>
      <c r="D85">
        <v>1</v>
      </c>
    </row>
    <row r="86" spans="1:4" x14ac:dyDescent="0.25">
      <c r="B86" t="s">
        <v>818</v>
      </c>
      <c r="C86" t="s">
        <v>923</v>
      </c>
      <c r="D86">
        <v>1</v>
      </c>
    </row>
    <row r="87" spans="1:4" x14ac:dyDescent="0.25">
      <c r="A87" t="s">
        <v>771</v>
      </c>
      <c r="B87" t="s">
        <v>770</v>
      </c>
      <c r="C87" t="s">
        <v>16</v>
      </c>
      <c r="D87">
        <v>1</v>
      </c>
    </row>
    <row r="88" spans="1:4" x14ac:dyDescent="0.25">
      <c r="A88" t="s">
        <v>750</v>
      </c>
      <c r="B88" t="s">
        <v>739</v>
      </c>
      <c r="C88" t="s">
        <v>41</v>
      </c>
      <c r="D88">
        <v>1</v>
      </c>
    </row>
    <row r="89" spans="1:4" x14ac:dyDescent="0.25">
      <c r="A89" t="s">
        <v>748</v>
      </c>
      <c r="B89" t="s">
        <v>740</v>
      </c>
      <c r="C89" t="s">
        <v>40</v>
      </c>
      <c r="D89">
        <v>1</v>
      </c>
    </row>
    <row r="90" spans="1:4" x14ac:dyDescent="0.25">
      <c r="C90" t="s">
        <v>41</v>
      </c>
      <c r="D90">
        <v>1</v>
      </c>
    </row>
    <row r="91" spans="1:4" x14ac:dyDescent="0.25">
      <c r="B91" t="s">
        <v>741</v>
      </c>
      <c r="C91" t="s">
        <v>40</v>
      </c>
      <c r="D91">
        <v>1</v>
      </c>
    </row>
    <row r="92" spans="1:4" x14ac:dyDescent="0.25">
      <c r="C92" t="s">
        <v>41</v>
      </c>
      <c r="D92">
        <v>1</v>
      </c>
    </row>
    <row r="93" spans="1:4" x14ac:dyDescent="0.25">
      <c r="B93" t="s">
        <v>739</v>
      </c>
      <c r="C93" t="s">
        <v>40</v>
      </c>
      <c r="D93">
        <v>1</v>
      </c>
    </row>
    <row r="94" spans="1:4" x14ac:dyDescent="0.25">
      <c r="B94" t="s">
        <v>745</v>
      </c>
      <c r="C94" t="s">
        <v>40</v>
      </c>
      <c r="D94">
        <v>1</v>
      </c>
    </row>
    <row r="95" spans="1:4" x14ac:dyDescent="0.25">
      <c r="C95" t="s">
        <v>41</v>
      </c>
      <c r="D95">
        <v>1</v>
      </c>
    </row>
    <row r="96" spans="1:4" x14ac:dyDescent="0.25">
      <c r="B96" t="s">
        <v>742</v>
      </c>
      <c r="C96" t="s">
        <v>40</v>
      </c>
      <c r="D96">
        <v>1</v>
      </c>
    </row>
    <row r="97" spans="1:4" x14ac:dyDescent="0.25">
      <c r="C97" t="s">
        <v>41</v>
      </c>
      <c r="D97">
        <v>1</v>
      </c>
    </row>
    <row r="98" spans="1:4" x14ac:dyDescent="0.25">
      <c r="B98" t="s">
        <v>743</v>
      </c>
      <c r="C98" t="s">
        <v>40</v>
      </c>
      <c r="D98">
        <v>1</v>
      </c>
    </row>
    <row r="99" spans="1:4" x14ac:dyDescent="0.25">
      <c r="C99" t="s">
        <v>41</v>
      </c>
      <c r="D99">
        <v>1</v>
      </c>
    </row>
    <row r="100" spans="1:4" x14ac:dyDescent="0.25">
      <c r="A100" t="s">
        <v>928</v>
      </c>
      <c r="B100" t="s">
        <v>401</v>
      </c>
      <c r="C100" t="s">
        <v>18</v>
      </c>
      <c r="D100">
        <v>1</v>
      </c>
    </row>
    <row r="101" spans="1:4" x14ac:dyDescent="0.25">
      <c r="B101" t="s">
        <v>402</v>
      </c>
      <c r="C101" t="s">
        <v>18</v>
      </c>
      <c r="D101">
        <v>1</v>
      </c>
    </row>
    <row r="102" spans="1:4" x14ac:dyDescent="0.25">
      <c r="B102" t="s">
        <v>471</v>
      </c>
      <c r="C102" t="s">
        <v>45</v>
      </c>
      <c r="D102">
        <v>1</v>
      </c>
    </row>
    <row r="103" spans="1:4" x14ac:dyDescent="0.25">
      <c r="B103" t="s">
        <v>403</v>
      </c>
      <c r="C103" t="s">
        <v>18</v>
      </c>
      <c r="D103">
        <v>1</v>
      </c>
    </row>
    <row r="104" spans="1:4" x14ac:dyDescent="0.25">
      <c r="A104" t="s">
        <v>1041</v>
      </c>
      <c r="B104" t="s">
        <v>807</v>
      </c>
      <c r="C104" t="s">
        <v>922</v>
      </c>
      <c r="D104">
        <v>1</v>
      </c>
    </row>
    <row r="105" spans="1:4" x14ac:dyDescent="0.25">
      <c r="B105" t="s">
        <v>637</v>
      </c>
      <c r="C105" t="s">
        <v>51</v>
      </c>
      <c r="D105">
        <v>1</v>
      </c>
    </row>
    <row r="106" spans="1:4" x14ac:dyDescent="0.25">
      <c r="B106" t="s">
        <v>639</v>
      </c>
      <c r="C106" t="s">
        <v>51</v>
      </c>
      <c r="D106">
        <v>1</v>
      </c>
    </row>
    <row r="107" spans="1:4" x14ac:dyDescent="0.25">
      <c r="B107" t="s">
        <v>642</v>
      </c>
      <c r="C107" t="s">
        <v>51</v>
      </c>
      <c r="D107">
        <v>1</v>
      </c>
    </row>
    <row r="108" spans="1:4" x14ac:dyDescent="0.25">
      <c r="B108" t="s">
        <v>650</v>
      </c>
      <c r="C108" t="s">
        <v>53</v>
      </c>
      <c r="D108">
        <v>1</v>
      </c>
    </row>
    <row r="109" spans="1:4" x14ac:dyDescent="0.25">
      <c r="B109" t="s">
        <v>813</v>
      </c>
      <c r="C109" t="s">
        <v>19</v>
      </c>
      <c r="D109">
        <v>1</v>
      </c>
    </row>
    <row r="110" spans="1:4" x14ac:dyDescent="0.25">
      <c r="B110" t="s">
        <v>640</v>
      </c>
      <c r="C110" t="s">
        <v>51</v>
      </c>
      <c r="D110">
        <v>1</v>
      </c>
    </row>
    <row r="111" spans="1:4" x14ac:dyDescent="0.25">
      <c r="B111" t="s">
        <v>481</v>
      </c>
      <c r="C111" t="s">
        <v>480</v>
      </c>
      <c r="D111">
        <v>1</v>
      </c>
    </row>
    <row r="112" spans="1:4" x14ac:dyDescent="0.25">
      <c r="B112" t="s">
        <v>801</v>
      </c>
      <c r="C112" t="s">
        <v>49</v>
      </c>
      <c r="D112">
        <v>1</v>
      </c>
    </row>
    <row r="113" spans="2:4" x14ac:dyDescent="0.25">
      <c r="B113" t="s">
        <v>482</v>
      </c>
      <c r="C113" t="s">
        <v>480</v>
      </c>
      <c r="D113">
        <v>1</v>
      </c>
    </row>
    <row r="114" spans="2:4" x14ac:dyDescent="0.25">
      <c r="B114" t="s">
        <v>379</v>
      </c>
      <c r="C114" t="s">
        <v>53</v>
      </c>
      <c r="D114">
        <v>1</v>
      </c>
    </row>
    <row r="115" spans="2:4" x14ac:dyDescent="0.25">
      <c r="B115" t="s">
        <v>794</v>
      </c>
      <c r="C115" t="s">
        <v>47</v>
      </c>
      <c r="D115">
        <v>1</v>
      </c>
    </row>
    <row r="116" spans="2:4" x14ac:dyDescent="0.25">
      <c r="B116" t="s">
        <v>652</v>
      </c>
      <c r="C116" t="s">
        <v>52</v>
      </c>
      <c r="D116">
        <v>1</v>
      </c>
    </row>
    <row r="117" spans="2:4" x14ac:dyDescent="0.25">
      <c r="B117" t="s">
        <v>809</v>
      </c>
      <c r="C117" t="s">
        <v>53</v>
      </c>
      <c r="D117">
        <v>1</v>
      </c>
    </row>
    <row r="118" spans="2:4" x14ac:dyDescent="0.25">
      <c r="B118" t="s">
        <v>635</v>
      </c>
      <c r="C118" t="s">
        <v>51</v>
      </c>
      <c r="D118">
        <v>1</v>
      </c>
    </row>
    <row r="119" spans="2:4" x14ac:dyDescent="0.25">
      <c r="B119" t="s">
        <v>638</v>
      </c>
      <c r="C119" t="s">
        <v>51</v>
      </c>
      <c r="D119">
        <v>1</v>
      </c>
    </row>
    <row r="120" spans="2:4" x14ac:dyDescent="0.25">
      <c r="B120" t="s">
        <v>648</v>
      </c>
      <c r="C120" t="s">
        <v>47</v>
      </c>
      <c r="D120">
        <v>1</v>
      </c>
    </row>
    <row r="121" spans="2:4" x14ac:dyDescent="0.25">
      <c r="C121" t="s">
        <v>922</v>
      </c>
      <c r="D121">
        <v>1</v>
      </c>
    </row>
    <row r="122" spans="2:4" x14ac:dyDescent="0.25">
      <c r="C122" t="s">
        <v>52</v>
      </c>
      <c r="D122">
        <v>1</v>
      </c>
    </row>
    <row r="123" spans="2:4" x14ac:dyDescent="0.25">
      <c r="B123" t="s">
        <v>647</v>
      </c>
      <c r="C123" t="s">
        <v>25</v>
      </c>
      <c r="D123">
        <v>1</v>
      </c>
    </row>
    <row r="124" spans="2:4" x14ac:dyDescent="0.25">
      <c r="C124" t="s">
        <v>40</v>
      </c>
      <c r="D124">
        <v>1</v>
      </c>
    </row>
    <row r="125" spans="2:4" x14ac:dyDescent="0.25">
      <c r="C125" t="s">
        <v>41</v>
      </c>
      <c r="D125">
        <v>1</v>
      </c>
    </row>
    <row r="126" spans="2:4" x14ac:dyDescent="0.25">
      <c r="C126" t="s">
        <v>47</v>
      </c>
      <c r="D126">
        <v>1</v>
      </c>
    </row>
    <row r="127" spans="2:4" x14ac:dyDescent="0.25">
      <c r="C127" t="s">
        <v>52</v>
      </c>
      <c r="D127">
        <v>1</v>
      </c>
    </row>
    <row r="128" spans="2:4" x14ac:dyDescent="0.25">
      <c r="B128" t="s">
        <v>803</v>
      </c>
      <c r="C128" t="s">
        <v>922</v>
      </c>
      <c r="D128">
        <v>1</v>
      </c>
    </row>
    <row r="129" spans="2:4" x14ac:dyDescent="0.25">
      <c r="B129" t="s">
        <v>806</v>
      </c>
      <c r="C129" t="s">
        <v>922</v>
      </c>
      <c r="D129">
        <v>1</v>
      </c>
    </row>
    <row r="130" spans="2:4" x14ac:dyDescent="0.25">
      <c r="B130" t="s">
        <v>643</v>
      </c>
      <c r="C130" t="s">
        <v>51</v>
      </c>
      <c r="D130">
        <v>1</v>
      </c>
    </row>
    <row r="131" spans="2:4" x14ac:dyDescent="0.25">
      <c r="B131" t="s">
        <v>788</v>
      </c>
      <c r="C131" t="s">
        <v>17</v>
      </c>
      <c r="D131">
        <v>1</v>
      </c>
    </row>
    <row r="132" spans="2:4" x14ac:dyDescent="0.25">
      <c r="B132" t="s">
        <v>641</v>
      </c>
      <c r="C132" t="s">
        <v>51</v>
      </c>
      <c r="D132">
        <v>1</v>
      </c>
    </row>
    <row r="133" spans="2:4" x14ac:dyDescent="0.25">
      <c r="B133" t="s">
        <v>382</v>
      </c>
      <c r="C133" t="s">
        <v>36</v>
      </c>
      <c r="D133">
        <v>1</v>
      </c>
    </row>
    <row r="134" spans="2:4" x14ac:dyDescent="0.25">
      <c r="B134" t="s">
        <v>816</v>
      </c>
      <c r="C134" t="s">
        <v>19</v>
      </c>
      <c r="D134">
        <v>1</v>
      </c>
    </row>
    <row r="135" spans="2:4" x14ac:dyDescent="0.25">
      <c r="B135" t="s">
        <v>673</v>
      </c>
      <c r="C135" t="s">
        <v>25</v>
      </c>
      <c r="D135">
        <v>1</v>
      </c>
    </row>
    <row r="136" spans="2:4" x14ac:dyDescent="0.25">
      <c r="C136" t="s">
        <v>47</v>
      </c>
      <c r="D136">
        <v>1</v>
      </c>
    </row>
    <row r="137" spans="2:4" x14ac:dyDescent="0.25">
      <c r="C137" t="s">
        <v>49</v>
      </c>
      <c r="D137">
        <v>1</v>
      </c>
    </row>
    <row r="138" spans="2:4" x14ac:dyDescent="0.25">
      <c r="C138" t="s">
        <v>53</v>
      </c>
      <c r="D138">
        <v>1</v>
      </c>
    </row>
    <row r="139" spans="2:4" x14ac:dyDescent="0.25">
      <c r="B139" t="s">
        <v>791</v>
      </c>
      <c r="C139" t="s">
        <v>47</v>
      </c>
      <c r="D139">
        <v>1</v>
      </c>
    </row>
    <row r="140" spans="2:4" x14ac:dyDescent="0.25">
      <c r="C140" t="s">
        <v>53</v>
      </c>
      <c r="D140">
        <v>1</v>
      </c>
    </row>
    <row r="141" spans="2:4" x14ac:dyDescent="0.25">
      <c r="B141" t="s">
        <v>804</v>
      </c>
      <c r="C141" t="s">
        <v>922</v>
      </c>
      <c r="D141">
        <v>1</v>
      </c>
    </row>
    <row r="142" spans="2:4" x14ac:dyDescent="0.25">
      <c r="B142" t="s">
        <v>672</v>
      </c>
      <c r="C142" t="s">
        <v>25</v>
      </c>
      <c r="D142">
        <v>1</v>
      </c>
    </row>
    <row r="143" spans="2:4" x14ac:dyDescent="0.25">
      <c r="C143" t="s">
        <v>47</v>
      </c>
      <c r="D143">
        <v>1</v>
      </c>
    </row>
    <row r="144" spans="2:4" x14ac:dyDescent="0.25">
      <c r="C144" t="s">
        <v>49</v>
      </c>
      <c r="D144">
        <v>1</v>
      </c>
    </row>
    <row r="145" spans="2:4" x14ac:dyDescent="0.25">
      <c r="C145" t="s">
        <v>53</v>
      </c>
      <c r="D145">
        <v>1</v>
      </c>
    </row>
    <row r="146" spans="2:4" x14ac:dyDescent="0.25">
      <c r="B146" t="s">
        <v>651</v>
      </c>
      <c r="C146" t="s">
        <v>25</v>
      </c>
      <c r="D146">
        <v>1</v>
      </c>
    </row>
    <row r="147" spans="2:4" x14ac:dyDescent="0.25">
      <c r="C147" t="s">
        <v>47</v>
      </c>
      <c r="D147">
        <v>1</v>
      </c>
    </row>
    <row r="148" spans="2:4" x14ac:dyDescent="0.25">
      <c r="C148" t="s">
        <v>49</v>
      </c>
      <c r="D148">
        <v>1</v>
      </c>
    </row>
    <row r="149" spans="2:4" x14ac:dyDescent="0.25">
      <c r="C149" t="s">
        <v>52</v>
      </c>
      <c r="D149">
        <v>1</v>
      </c>
    </row>
    <row r="150" spans="2:4" x14ac:dyDescent="0.25">
      <c r="C150" t="s">
        <v>53</v>
      </c>
      <c r="D150">
        <v>1</v>
      </c>
    </row>
    <row r="151" spans="2:4" x14ac:dyDescent="0.25">
      <c r="B151" t="s">
        <v>825</v>
      </c>
      <c r="C151" t="s">
        <v>923</v>
      </c>
      <c r="D151">
        <v>1</v>
      </c>
    </row>
    <row r="152" spans="2:4" x14ac:dyDescent="0.25">
      <c r="B152" t="s">
        <v>644</v>
      </c>
      <c r="C152" t="s">
        <v>51</v>
      </c>
      <c r="D152">
        <v>1</v>
      </c>
    </row>
    <row r="153" spans="2:4" x14ac:dyDescent="0.25">
      <c r="B153" t="s">
        <v>398</v>
      </c>
      <c r="C153" t="s">
        <v>18</v>
      </c>
      <c r="D153">
        <v>1</v>
      </c>
    </row>
    <row r="154" spans="2:4" x14ac:dyDescent="0.25">
      <c r="B154" t="s">
        <v>400</v>
      </c>
      <c r="C154" t="s">
        <v>18</v>
      </c>
      <c r="D154">
        <v>1</v>
      </c>
    </row>
    <row r="155" spans="2:4" x14ac:dyDescent="0.25">
      <c r="B155" t="s">
        <v>805</v>
      </c>
      <c r="C155" t="s">
        <v>922</v>
      </c>
      <c r="D155">
        <v>1</v>
      </c>
    </row>
    <row r="156" spans="2:4" x14ac:dyDescent="0.25">
      <c r="B156" t="s">
        <v>683</v>
      </c>
      <c r="C156" t="s">
        <v>27</v>
      </c>
      <c r="D156">
        <v>1</v>
      </c>
    </row>
    <row r="157" spans="2:4" x14ac:dyDescent="0.25">
      <c r="B157" t="s">
        <v>649</v>
      </c>
      <c r="C157" t="s">
        <v>25</v>
      </c>
      <c r="D157">
        <v>1</v>
      </c>
    </row>
    <row r="158" spans="2:4" x14ac:dyDescent="0.25">
      <c r="C158" t="s">
        <v>47</v>
      </c>
      <c r="D158">
        <v>1</v>
      </c>
    </row>
    <row r="159" spans="2:4" x14ac:dyDescent="0.25">
      <c r="C159" t="s">
        <v>52</v>
      </c>
      <c r="D159">
        <v>1</v>
      </c>
    </row>
    <row r="160" spans="2:4" x14ac:dyDescent="0.25">
      <c r="B160" t="s">
        <v>718</v>
      </c>
      <c r="C160" t="s">
        <v>35</v>
      </c>
      <c r="D160">
        <v>1</v>
      </c>
    </row>
    <row r="161" spans="1:4" x14ac:dyDescent="0.25">
      <c r="B161" t="s">
        <v>645</v>
      </c>
      <c r="C161" t="s">
        <v>51</v>
      </c>
      <c r="D161">
        <v>1</v>
      </c>
    </row>
    <row r="162" spans="1:4" x14ac:dyDescent="0.25">
      <c r="B162" t="s">
        <v>646</v>
      </c>
      <c r="C162" t="s">
        <v>51</v>
      </c>
      <c r="D162">
        <v>1</v>
      </c>
    </row>
    <row r="163" spans="1:4" x14ac:dyDescent="0.25">
      <c r="B163" t="s">
        <v>814</v>
      </c>
      <c r="C163" t="s">
        <v>19</v>
      </c>
      <c r="D163">
        <v>1</v>
      </c>
    </row>
    <row r="164" spans="1:4" x14ac:dyDescent="0.25">
      <c r="B164" t="s">
        <v>817</v>
      </c>
      <c r="C164" t="s">
        <v>19</v>
      </c>
      <c r="D164">
        <v>1</v>
      </c>
    </row>
    <row r="165" spans="1:4" x14ac:dyDescent="0.25">
      <c r="B165" t="s">
        <v>810</v>
      </c>
      <c r="C165" t="s">
        <v>53</v>
      </c>
      <c r="D165">
        <v>1</v>
      </c>
    </row>
    <row r="166" spans="1:4" x14ac:dyDescent="0.25">
      <c r="B166" t="s">
        <v>377</v>
      </c>
      <c r="C166" t="s">
        <v>480</v>
      </c>
      <c r="D166">
        <v>1</v>
      </c>
    </row>
    <row r="167" spans="1:4" x14ac:dyDescent="0.25">
      <c r="B167" t="s">
        <v>815</v>
      </c>
      <c r="C167" t="s">
        <v>19</v>
      </c>
      <c r="D167">
        <v>1</v>
      </c>
    </row>
    <row r="168" spans="1:4" x14ac:dyDescent="0.25">
      <c r="B168" t="s">
        <v>455</v>
      </c>
      <c r="C168" t="s">
        <v>36</v>
      </c>
      <c r="D168">
        <v>1</v>
      </c>
    </row>
    <row r="169" spans="1:4" x14ac:dyDescent="0.25">
      <c r="C169" t="s">
        <v>45</v>
      </c>
      <c r="D169">
        <v>1</v>
      </c>
    </row>
    <row r="170" spans="1:4" x14ac:dyDescent="0.25">
      <c r="B170" t="s">
        <v>802</v>
      </c>
      <c r="C170" t="s">
        <v>49</v>
      </c>
      <c r="D170">
        <v>1</v>
      </c>
    </row>
    <row r="171" spans="1:4" x14ac:dyDescent="0.25">
      <c r="B171" t="s">
        <v>778</v>
      </c>
      <c r="C171" t="s">
        <v>16</v>
      </c>
      <c r="D171">
        <v>1</v>
      </c>
    </row>
    <row r="172" spans="1:4" x14ac:dyDescent="0.25">
      <c r="B172" t="s">
        <v>826</v>
      </c>
      <c r="C172" t="s">
        <v>923</v>
      </c>
      <c r="D172">
        <v>1</v>
      </c>
    </row>
    <row r="173" spans="1:4" x14ac:dyDescent="0.25">
      <c r="B173" t="s">
        <v>677</v>
      </c>
      <c r="C173" t="s">
        <v>25</v>
      </c>
      <c r="D173">
        <v>1</v>
      </c>
    </row>
    <row r="174" spans="1:4" x14ac:dyDescent="0.25">
      <c r="B174" t="s">
        <v>811</v>
      </c>
      <c r="C174" t="s">
        <v>53</v>
      </c>
      <c r="D174">
        <v>1</v>
      </c>
    </row>
    <row r="175" spans="1:4" x14ac:dyDescent="0.25">
      <c r="B175" t="s">
        <v>1056</v>
      </c>
      <c r="C175" t="s">
        <v>45</v>
      </c>
      <c r="D175">
        <v>1</v>
      </c>
    </row>
    <row r="176" spans="1:4" x14ac:dyDescent="0.25">
      <c r="A176" t="s">
        <v>1047</v>
      </c>
      <c r="B176" t="s">
        <v>661</v>
      </c>
      <c r="C176" t="s">
        <v>25</v>
      </c>
      <c r="D176">
        <v>1</v>
      </c>
    </row>
    <row r="177" spans="1:4" x14ac:dyDescent="0.25">
      <c r="C177" t="s">
        <v>52</v>
      </c>
      <c r="D177">
        <v>1</v>
      </c>
    </row>
    <row r="178" spans="1:4" x14ac:dyDescent="0.25">
      <c r="B178" t="s">
        <v>660</v>
      </c>
      <c r="C178" t="s">
        <v>52</v>
      </c>
      <c r="D178">
        <v>1</v>
      </c>
    </row>
    <row r="179" spans="1:4" x14ac:dyDescent="0.25">
      <c r="B179" t="s">
        <v>715</v>
      </c>
      <c r="C179" t="s">
        <v>35</v>
      </c>
      <c r="D179">
        <v>1</v>
      </c>
    </row>
    <row r="180" spans="1:4" x14ac:dyDescent="0.25">
      <c r="B180" t="s">
        <v>382</v>
      </c>
      <c r="C180" t="s">
        <v>25</v>
      </c>
      <c r="D180">
        <v>1</v>
      </c>
    </row>
    <row r="181" spans="1:4" x14ac:dyDescent="0.25">
      <c r="B181" t="s">
        <v>657</v>
      </c>
      <c r="C181" t="s">
        <v>52</v>
      </c>
      <c r="D181">
        <v>1</v>
      </c>
    </row>
    <row r="182" spans="1:4" x14ac:dyDescent="0.25">
      <c r="B182" t="s">
        <v>659</v>
      </c>
      <c r="C182" t="s">
        <v>52</v>
      </c>
      <c r="D182">
        <v>1</v>
      </c>
    </row>
    <row r="183" spans="1:4" x14ac:dyDescent="0.25">
      <c r="B183" t="s">
        <v>656</v>
      </c>
      <c r="C183" t="s">
        <v>52</v>
      </c>
      <c r="D183">
        <v>1</v>
      </c>
    </row>
    <row r="184" spans="1:4" x14ac:dyDescent="0.25">
      <c r="B184" t="s">
        <v>655</v>
      </c>
      <c r="C184" t="s">
        <v>25</v>
      </c>
      <c r="D184">
        <v>1</v>
      </c>
    </row>
    <row r="185" spans="1:4" x14ac:dyDescent="0.25">
      <c r="C185" t="s">
        <v>52</v>
      </c>
      <c r="D185">
        <v>1</v>
      </c>
    </row>
    <row r="186" spans="1:4" x14ac:dyDescent="0.25">
      <c r="B186" t="s">
        <v>654</v>
      </c>
      <c r="C186" t="s">
        <v>25</v>
      </c>
      <c r="D186">
        <v>1</v>
      </c>
    </row>
    <row r="187" spans="1:4" x14ac:dyDescent="0.25">
      <c r="C187" t="s">
        <v>52</v>
      </c>
      <c r="D187">
        <v>1</v>
      </c>
    </row>
    <row r="188" spans="1:4" x14ac:dyDescent="0.25">
      <c r="A188" t="s">
        <v>1048</v>
      </c>
      <c r="B188" t="s">
        <v>676</v>
      </c>
      <c r="C188" t="s">
        <v>25</v>
      </c>
      <c r="D188">
        <v>1</v>
      </c>
    </row>
    <row r="189" spans="1:4" x14ac:dyDescent="0.25">
      <c r="A189" t="s">
        <v>1053</v>
      </c>
      <c r="B189" t="s">
        <v>681</v>
      </c>
      <c r="C189" t="s">
        <v>27</v>
      </c>
      <c r="D189">
        <v>1</v>
      </c>
    </row>
    <row r="190" spans="1:4" x14ac:dyDescent="0.25">
      <c r="B190" t="s">
        <v>678</v>
      </c>
      <c r="C190" t="s">
        <v>27</v>
      </c>
      <c r="D190">
        <v>1</v>
      </c>
    </row>
    <row r="191" spans="1:4" x14ac:dyDescent="0.25">
      <c r="B191" t="s">
        <v>680</v>
      </c>
      <c r="C191" t="s">
        <v>27</v>
      </c>
      <c r="D191">
        <v>1</v>
      </c>
    </row>
    <row r="192" spans="1:4" x14ac:dyDescent="0.25">
      <c r="B192" t="s">
        <v>679</v>
      </c>
      <c r="C192" t="s">
        <v>27</v>
      </c>
      <c r="D192">
        <v>1</v>
      </c>
    </row>
    <row r="193" spans="1:4" x14ac:dyDescent="0.25">
      <c r="B193" t="s">
        <v>682</v>
      </c>
      <c r="C193" t="s">
        <v>27</v>
      </c>
      <c r="D193">
        <v>1</v>
      </c>
    </row>
    <row r="194" spans="1:4" x14ac:dyDescent="0.25">
      <c r="A194" t="s">
        <v>1046</v>
      </c>
      <c r="B194" t="s">
        <v>450</v>
      </c>
      <c r="C194" t="s">
        <v>45</v>
      </c>
      <c r="D194">
        <v>1</v>
      </c>
    </row>
    <row r="195" spans="1:4" x14ac:dyDescent="0.25">
      <c r="B195" t="s">
        <v>446</v>
      </c>
      <c r="C195" t="s">
        <v>45</v>
      </c>
      <c r="D195">
        <v>1</v>
      </c>
    </row>
    <row r="196" spans="1:4" x14ac:dyDescent="0.25">
      <c r="B196" t="s">
        <v>451</v>
      </c>
      <c r="C196" t="s">
        <v>45</v>
      </c>
      <c r="D196">
        <v>1</v>
      </c>
    </row>
    <row r="197" spans="1:4" x14ac:dyDescent="0.25">
      <c r="B197" t="s">
        <v>454</v>
      </c>
      <c r="C197" t="s">
        <v>45</v>
      </c>
      <c r="D197">
        <v>1</v>
      </c>
    </row>
    <row r="198" spans="1:4" x14ac:dyDescent="0.25">
      <c r="B198" t="s">
        <v>453</v>
      </c>
      <c r="C198" t="s">
        <v>45</v>
      </c>
      <c r="D198">
        <v>1</v>
      </c>
    </row>
    <row r="199" spans="1:4" x14ac:dyDescent="0.25">
      <c r="B199" t="s">
        <v>452</v>
      </c>
      <c r="C199" t="s">
        <v>45</v>
      </c>
      <c r="D199">
        <v>1</v>
      </c>
    </row>
    <row r="200" spans="1:4" x14ac:dyDescent="0.25">
      <c r="B200" t="s">
        <v>448</v>
      </c>
      <c r="C200" t="s">
        <v>45</v>
      </c>
      <c r="D200">
        <v>1</v>
      </c>
    </row>
    <row r="201" spans="1:4" x14ac:dyDescent="0.25">
      <c r="B201" t="s">
        <v>686</v>
      </c>
      <c r="C201" t="s">
        <v>27</v>
      </c>
      <c r="D201">
        <v>1</v>
      </c>
    </row>
    <row r="202" spans="1:4" x14ac:dyDescent="0.25">
      <c r="B202" t="s">
        <v>692</v>
      </c>
      <c r="C202" t="s">
        <v>29</v>
      </c>
      <c r="D202">
        <v>1</v>
      </c>
    </row>
    <row r="203" spans="1:4" x14ac:dyDescent="0.25">
      <c r="A203" t="s">
        <v>1051</v>
      </c>
      <c r="B203" t="s">
        <v>696</v>
      </c>
      <c r="C203" t="s">
        <v>30</v>
      </c>
      <c r="D203">
        <v>1</v>
      </c>
    </row>
    <row r="204" spans="1:4" x14ac:dyDescent="0.25">
      <c r="B204" t="s">
        <v>699</v>
      </c>
      <c r="C204" t="s">
        <v>30</v>
      </c>
      <c r="D204">
        <v>1</v>
      </c>
    </row>
    <row r="205" spans="1:4" x14ac:dyDescent="0.25">
      <c r="B205" t="s">
        <v>700</v>
      </c>
      <c r="C205" t="s">
        <v>30</v>
      </c>
      <c r="D205">
        <v>1</v>
      </c>
    </row>
    <row r="206" spans="1:4" x14ac:dyDescent="0.25">
      <c r="B206" t="s">
        <v>698</v>
      </c>
      <c r="C206" t="s">
        <v>30</v>
      </c>
      <c r="D206">
        <v>1</v>
      </c>
    </row>
    <row r="207" spans="1:4" x14ac:dyDescent="0.25">
      <c r="A207" t="s">
        <v>1052</v>
      </c>
      <c r="B207" t="s">
        <v>697</v>
      </c>
      <c r="C207" t="s">
        <v>30</v>
      </c>
      <c r="D207">
        <v>1</v>
      </c>
    </row>
    <row r="208" spans="1:4" x14ac:dyDescent="0.25">
      <c r="A208" t="s">
        <v>1049</v>
      </c>
      <c r="B208" t="s">
        <v>539</v>
      </c>
      <c r="C208" t="s">
        <v>33</v>
      </c>
      <c r="D208">
        <v>1</v>
      </c>
    </row>
    <row r="209" spans="1:4" x14ac:dyDescent="0.25">
      <c r="A209" t="s">
        <v>1043</v>
      </c>
      <c r="B209" t="s">
        <v>793</v>
      </c>
      <c r="C209" t="s">
        <v>47</v>
      </c>
      <c r="D209">
        <v>1</v>
      </c>
    </row>
    <row r="210" spans="1:4" x14ac:dyDescent="0.25">
      <c r="C210" t="s">
        <v>53</v>
      </c>
      <c r="D210">
        <v>1</v>
      </c>
    </row>
    <row r="211" spans="1:4" x14ac:dyDescent="0.25">
      <c r="B211" t="s">
        <v>773</v>
      </c>
      <c r="C211" t="s">
        <v>16</v>
      </c>
      <c r="D211">
        <v>1</v>
      </c>
    </row>
    <row r="212" spans="1:4" x14ac:dyDescent="0.25">
      <c r="B212" t="s">
        <v>776</v>
      </c>
      <c r="C212" t="s">
        <v>16</v>
      </c>
      <c r="D212">
        <v>1</v>
      </c>
    </row>
    <row r="213" spans="1:4" x14ac:dyDescent="0.25">
      <c r="A213" t="s">
        <v>1045</v>
      </c>
      <c r="B213" t="s">
        <v>787</v>
      </c>
      <c r="C213" t="s">
        <v>17</v>
      </c>
      <c r="D213">
        <v>1</v>
      </c>
    </row>
    <row r="214" spans="1:4" x14ac:dyDescent="0.25">
      <c r="B214" t="s">
        <v>777</v>
      </c>
      <c r="C214" t="s">
        <v>16</v>
      </c>
      <c r="D214">
        <v>1</v>
      </c>
    </row>
    <row r="215" spans="1:4" x14ac:dyDescent="0.25">
      <c r="A215" t="s">
        <v>1044</v>
      </c>
      <c r="B215" t="s">
        <v>800</v>
      </c>
      <c r="C215" t="s">
        <v>49</v>
      </c>
      <c r="D215">
        <v>1</v>
      </c>
    </row>
    <row r="216" spans="1:4" x14ac:dyDescent="0.25">
      <c r="B216" t="s">
        <v>799</v>
      </c>
      <c r="C216" t="s">
        <v>49</v>
      </c>
      <c r="D216">
        <v>1</v>
      </c>
    </row>
    <row r="217" spans="1:4" x14ac:dyDescent="0.25">
      <c r="B217" t="s">
        <v>795</v>
      </c>
      <c r="C217" t="s">
        <v>47</v>
      </c>
      <c r="D217">
        <v>1</v>
      </c>
    </row>
    <row r="218" spans="1:4" x14ac:dyDescent="0.25">
      <c r="B218" t="s">
        <v>792</v>
      </c>
      <c r="C218" t="s">
        <v>47</v>
      </c>
      <c r="D218">
        <v>1</v>
      </c>
    </row>
    <row r="219" spans="1:4" x14ac:dyDescent="0.25">
      <c r="A219" t="s">
        <v>1042</v>
      </c>
      <c r="B219" t="s">
        <v>827</v>
      </c>
      <c r="C219" t="s">
        <v>923</v>
      </c>
      <c r="D219">
        <v>1</v>
      </c>
    </row>
    <row r="220" spans="1:4" x14ac:dyDescent="0.25">
      <c r="B220" t="s">
        <v>824</v>
      </c>
      <c r="C220" t="s">
        <v>923</v>
      </c>
      <c r="D220">
        <v>1</v>
      </c>
    </row>
    <row r="221" spans="1:4" x14ac:dyDescent="0.25">
      <c r="B221" t="s">
        <v>828</v>
      </c>
      <c r="C221" t="s">
        <v>923</v>
      </c>
      <c r="D221">
        <v>1</v>
      </c>
    </row>
    <row r="222" spans="1:4" x14ac:dyDescent="0.25">
      <c r="B222" t="s">
        <v>829</v>
      </c>
      <c r="C222" t="s">
        <v>923</v>
      </c>
      <c r="D222">
        <v>1</v>
      </c>
    </row>
    <row r="223" spans="1:4" x14ac:dyDescent="0.25">
      <c r="B223" t="s">
        <v>820</v>
      </c>
      <c r="C223" t="s">
        <v>923</v>
      </c>
      <c r="D223">
        <v>1</v>
      </c>
    </row>
    <row r="224" spans="1:4" x14ac:dyDescent="0.25">
      <c r="B224" t="s">
        <v>971</v>
      </c>
      <c r="C224" t="s">
        <v>923</v>
      </c>
      <c r="D224">
        <v>1</v>
      </c>
    </row>
    <row r="225" spans="1:4" x14ac:dyDescent="0.25">
      <c r="B225" t="s">
        <v>970</v>
      </c>
      <c r="C225" t="s">
        <v>923</v>
      </c>
      <c r="D225">
        <v>1</v>
      </c>
    </row>
    <row r="226" spans="1:4" x14ac:dyDescent="0.25">
      <c r="A226" t="s">
        <v>927</v>
      </c>
      <c r="D226">
        <v>221</v>
      </c>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8" tint="-0.249977111117893"/>
  </sheetPr>
  <dimension ref="A1:O40"/>
  <sheetViews>
    <sheetView zoomScale="130" zoomScaleNormal="130" workbookViewId="0">
      <pane xSplit="2" ySplit="4" topLeftCell="F5" activePane="bottomRight" state="frozen"/>
      <selection activeCell="F5" sqref="F5"/>
      <selection pane="topRight" activeCell="F5" sqref="F5"/>
      <selection pane="bottomLeft" activeCell="F5" sqref="F5"/>
      <selection pane="bottomRight" activeCell="B12" sqref="B12"/>
    </sheetView>
  </sheetViews>
  <sheetFormatPr baseColWidth="10" defaultColWidth="8.85546875" defaultRowHeight="15" x14ac:dyDescent="0.25"/>
  <cols>
    <col min="1" max="1" width="10.28515625" customWidth="1"/>
    <col min="2" max="2" width="38.85546875" customWidth="1"/>
    <col min="3" max="3" width="18.7109375" customWidth="1"/>
    <col min="5" max="5" width="32.28515625" customWidth="1"/>
    <col min="6" max="6" width="18.7109375" customWidth="1"/>
    <col min="7" max="7" width="11.42578125" customWidth="1"/>
    <col min="8" max="8" width="32.28515625" customWidth="1"/>
    <col min="9" max="9" width="20.28515625" customWidth="1"/>
    <col min="10" max="10" width="9.42578125" customWidth="1"/>
    <col min="11" max="12" width="33" customWidth="1"/>
    <col min="13" max="13" width="12.42578125" customWidth="1"/>
    <col min="14" max="14" width="8.28515625" customWidth="1"/>
    <col min="15" max="15" width="9.42578125" customWidth="1"/>
    <col min="16" max="18" width="32.28515625" customWidth="1"/>
    <col min="19" max="19" width="33" customWidth="1"/>
    <col min="20" max="20" width="30.5703125" customWidth="1"/>
    <col min="21" max="21" width="19.28515625" customWidth="1"/>
    <col min="22" max="22" width="22.5703125" customWidth="1"/>
  </cols>
  <sheetData>
    <row r="1" spans="1:15" x14ac:dyDescent="0.25">
      <c r="A1" s="5" t="str">
        <f>NOMBRE_CENTRO</f>
        <v>CENTRO GENERICO</v>
      </c>
      <c r="B1" s="5"/>
      <c r="C1" s="5"/>
      <c r="D1" s="5"/>
      <c r="E1" s="5"/>
      <c r="F1" s="5"/>
      <c r="G1" s="5"/>
      <c r="H1" s="5"/>
      <c r="I1" s="5"/>
      <c r="J1" s="5"/>
      <c r="K1" s="5"/>
      <c r="L1" s="5"/>
      <c r="M1" s="5"/>
      <c r="N1" s="5"/>
      <c r="O1" s="5"/>
    </row>
    <row r="2" spans="1:15" x14ac:dyDescent="0.25">
      <c r="A2" s="5" t="s">
        <v>394</v>
      </c>
      <c r="B2" s="5"/>
      <c r="C2" s="5"/>
      <c r="D2" s="5"/>
      <c r="E2" s="5"/>
      <c r="F2" s="5"/>
      <c r="G2" s="5"/>
      <c r="H2" s="5"/>
      <c r="I2" s="5"/>
      <c r="J2" s="5"/>
      <c r="K2" s="5"/>
      <c r="L2" s="5"/>
      <c r="M2" s="5"/>
      <c r="N2" s="5"/>
      <c r="O2" s="5"/>
    </row>
    <row r="3" spans="1:15" hidden="1" x14ac:dyDescent="0.25">
      <c r="A3" s="16">
        <f>COUNTA($A$4:A4)</f>
        <v>1</v>
      </c>
      <c r="B3" s="16">
        <f>COUNTA($A$4:B4)</f>
        <v>2</v>
      </c>
      <c r="C3" s="16"/>
      <c r="D3" s="16"/>
      <c r="E3" s="16"/>
      <c r="F3" s="16">
        <f>COUNTA($A$4:F4)</f>
        <v>6</v>
      </c>
      <c r="G3" s="16">
        <f>COUNTA($A$4:K4)</f>
        <v>11</v>
      </c>
      <c r="H3" s="16">
        <f>COUNTA($A$4:D4)</f>
        <v>4</v>
      </c>
      <c r="I3" s="16"/>
      <c r="J3" s="16">
        <f>COUNTA($A$4:J4)</f>
        <v>10</v>
      </c>
      <c r="K3" s="16">
        <f>COUNTA($A$4:K4)</f>
        <v>11</v>
      </c>
      <c r="L3" s="16"/>
      <c r="M3" s="16">
        <f>COUNTA($A$4:M4)</f>
        <v>13</v>
      </c>
      <c r="N3" s="16">
        <f>COUNTA($A$4:N4)</f>
        <v>14</v>
      </c>
      <c r="O3" s="16">
        <f>COUNTA($A$4:O4)</f>
        <v>15</v>
      </c>
    </row>
    <row r="4" spans="1:15" s="1" customFormat="1" ht="38.25" x14ac:dyDescent="0.25">
      <c r="A4" s="17" t="s">
        <v>0</v>
      </c>
      <c r="B4" s="17" t="s">
        <v>392</v>
      </c>
      <c r="C4" s="33" t="s">
        <v>384</v>
      </c>
      <c r="D4" s="33" t="s">
        <v>383</v>
      </c>
      <c r="E4" s="33" t="s">
        <v>385</v>
      </c>
      <c r="F4" s="34" t="s">
        <v>1230</v>
      </c>
      <c r="G4" s="34" t="s">
        <v>1231</v>
      </c>
      <c r="H4" s="34" t="s">
        <v>1232</v>
      </c>
      <c r="I4" s="17" t="s">
        <v>393</v>
      </c>
      <c r="J4" s="17" t="s">
        <v>390</v>
      </c>
      <c r="K4" s="17" t="s">
        <v>391</v>
      </c>
      <c r="L4" s="17" t="s">
        <v>9</v>
      </c>
      <c r="M4" s="28" t="s">
        <v>347</v>
      </c>
      <c r="N4" s="20" t="s">
        <v>348</v>
      </c>
      <c r="O4" s="17" t="s">
        <v>386</v>
      </c>
    </row>
    <row r="5" spans="1:15" x14ac:dyDescent="0.25">
      <c r="A5" s="21" t="s">
        <v>16</v>
      </c>
      <c r="B5" s="21" t="s">
        <v>478</v>
      </c>
      <c r="C5" s="21"/>
      <c r="D5" s="48" t="s">
        <v>368</v>
      </c>
      <c r="E5" s="31"/>
      <c r="F5" s="21" t="s">
        <v>477</v>
      </c>
      <c r="G5" s="22" t="s">
        <v>368</v>
      </c>
      <c r="H5" s="31"/>
      <c r="I5" s="21"/>
      <c r="J5" s="21"/>
      <c r="K5" s="22"/>
      <c r="L5" s="41" t="s">
        <v>424</v>
      </c>
      <c r="M5" s="31"/>
      <c r="N5" s="21"/>
      <c r="O5" s="21"/>
    </row>
    <row r="6" spans="1:15" x14ac:dyDescent="0.25">
      <c r="A6" s="21" t="s">
        <v>17</v>
      </c>
      <c r="B6" s="21" t="s">
        <v>56</v>
      </c>
      <c r="C6" s="21"/>
      <c r="D6" s="22" t="s">
        <v>367</v>
      </c>
      <c r="E6" s="31"/>
      <c r="F6" s="21" t="s">
        <v>476</v>
      </c>
      <c r="G6" s="22" t="s">
        <v>367</v>
      </c>
      <c r="H6" s="31"/>
      <c r="I6" s="21"/>
      <c r="J6" s="21"/>
      <c r="K6" s="22"/>
      <c r="L6" s="41" t="s">
        <v>424</v>
      </c>
      <c r="M6" s="31"/>
      <c r="N6" s="21"/>
      <c r="O6" s="21"/>
    </row>
    <row r="7" spans="1:15" s="2" customFormat="1" x14ac:dyDescent="0.25">
      <c r="A7" s="21" t="s">
        <v>1</v>
      </c>
      <c r="B7" s="101" t="s">
        <v>389</v>
      </c>
      <c r="C7" s="21" t="s">
        <v>2</v>
      </c>
      <c r="D7" s="22" t="s">
        <v>413</v>
      </c>
      <c r="E7" s="31" t="s">
        <v>414</v>
      </c>
      <c r="F7" s="21" t="s">
        <v>2</v>
      </c>
      <c r="G7" s="22" t="s">
        <v>413</v>
      </c>
      <c r="H7" s="31" t="s">
        <v>423</v>
      </c>
      <c r="I7" s="21"/>
      <c r="J7" s="21" t="s">
        <v>366</v>
      </c>
      <c r="K7" s="22">
        <v>44685</v>
      </c>
      <c r="L7" s="41" t="s">
        <v>424</v>
      </c>
      <c r="M7" s="31" t="s">
        <v>306</v>
      </c>
      <c r="N7" s="21"/>
      <c r="O7" s="21"/>
    </row>
    <row r="8" spans="1:15" x14ac:dyDescent="0.25">
      <c r="A8" s="21" t="s">
        <v>18</v>
      </c>
      <c r="B8" s="101" t="s">
        <v>409</v>
      </c>
      <c r="C8" s="21"/>
      <c r="D8" s="22" t="s">
        <v>368</v>
      </c>
      <c r="E8" s="31"/>
      <c r="F8" s="21" t="s">
        <v>2</v>
      </c>
      <c r="G8" s="22" t="s">
        <v>413</v>
      </c>
      <c r="H8" s="31"/>
      <c r="I8" s="21"/>
      <c r="J8" s="21"/>
      <c r="K8" s="22"/>
      <c r="L8" s="41" t="s">
        <v>424</v>
      </c>
      <c r="M8" s="31"/>
      <c r="N8" s="21"/>
      <c r="O8" s="21"/>
    </row>
    <row r="9" spans="1:15" x14ac:dyDescent="0.25">
      <c r="A9" s="21" t="s">
        <v>19</v>
      </c>
      <c r="B9" s="101" t="s">
        <v>57</v>
      </c>
      <c r="C9" s="21"/>
      <c r="D9" s="22" t="s">
        <v>367</v>
      </c>
      <c r="E9" s="31"/>
      <c r="F9" s="21" t="s">
        <v>2</v>
      </c>
      <c r="G9" s="22" t="s">
        <v>413</v>
      </c>
      <c r="H9" s="31"/>
      <c r="I9" s="21"/>
      <c r="J9" s="21"/>
      <c r="K9" s="22"/>
      <c r="L9" s="41" t="s">
        <v>424</v>
      </c>
      <c r="M9" s="31" t="s">
        <v>338</v>
      </c>
      <c r="N9" s="21"/>
      <c r="O9" s="21"/>
    </row>
    <row r="10" spans="1:15" hidden="1" x14ac:dyDescent="0.25">
      <c r="A10" s="21" t="s">
        <v>25</v>
      </c>
      <c r="B10" s="42" t="s">
        <v>26</v>
      </c>
      <c r="C10" s="21"/>
      <c r="D10" s="22" t="s">
        <v>367</v>
      </c>
      <c r="E10" s="22"/>
      <c r="F10" s="21" t="s">
        <v>410</v>
      </c>
      <c r="G10" s="22" t="s">
        <v>367</v>
      </c>
      <c r="H10" s="31"/>
      <c r="I10" s="21"/>
      <c r="J10" s="21"/>
      <c r="K10" s="22"/>
      <c r="L10" s="41" t="s">
        <v>424</v>
      </c>
      <c r="M10" s="31"/>
      <c r="N10" s="21" t="s">
        <v>68</v>
      </c>
      <c r="O10" s="21"/>
    </row>
    <row r="11" spans="1:15" x14ac:dyDescent="0.25">
      <c r="A11" s="21" t="s">
        <v>27</v>
      </c>
      <c r="B11" s="101" t="s">
        <v>28</v>
      </c>
      <c r="C11" s="21"/>
      <c r="D11" s="22" t="s">
        <v>367</v>
      </c>
      <c r="E11" s="31"/>
      <c r="F11" s="100" t="s">
        <v>493</v>
      </c>
      <c r="G11" s="22" t="s">
        <v>413</v>
      </c>
      <c r="H11" s="31"/>
      <c r="I11" s="21"/>
      <c r="J11" s="21"/>
      <c r="K11" s="22"/>
      <c r="L11" s="41" t="s">
        <v>424</v>
      </c>
      <c r="M11" s="31"/>
      <c r="N11" s="21" t="s">
        <v>261</v>
      </c>
      <c r="O11" s="21"/>
    </row>
    <row r="12" spans="1:15" x14ac:dyDescent="0.25">
      <c r="A12" s="21" t="s">
        <v>29</v>
      </c>
      <c r="B12" s="101" t="s">
        <v>31</v>
      </c>
      <c r="C12" s="21"/>
      <c r="D12" s="22" t="s">
        <v>367</v>
      </c>
      <c r="E12" s="31"/>
      <c r="F12" s="100" t="s">
        <v>493</v>
      </c>
      <c r="G12" s="22" t="s">
        <v>413</v>
      </c>
      <c r="H12" s="31"/>
      <c r="I12" s="21"/>
      <c r="J12" s="21"/>
      <c r="K12" s="22"/>
      <c r="L12" s="41" t="s">
        <v>424</v>
      </c>
      <c r="M12" s="31"/>
      <c r="N12" s="21" t="s">
        <v>261</v>
      </c>
      <c r="O12" s="21"/>
    </row>
    <row r="13" spans="1:15" x14ac:dyDescent="0.25">
      <c r="A13" s="21" t="s">
        <v>30</v>
      </c>
      <c r="B13" s="101" t="s">
        <v>32</v>
      </c>
      <c r="C13" s="21"/>
      <c r="D13" s="22" t="s">
        <v>367</v>
      </c>
      <c r="E13" s="31"/>
      <c r="F13" s="100" t="s">
        <v>493</v>
      </c>
      <c r="G13" s="22" t="s">
        <v>413</v>
      </c>
      <c r="H13" s="31"/>
      <c r="I13" s="21"/>
      <c r="J13" s="21"/>
      <c r="K13" s="22"/>
      <c r="L13" s="41" t="s">
        <v>424</v>
      </c>
      <c r="M13" s="31"/>
      <c r="N13" s="21" t="s">
        <v>261</v>
      </c>
      <c r="O13" s="21"/>
    </row>
    <row r="14" spans="1:15" hidden="1" x14ac:dyDescent="0.25">
      <c r="A14" s="21" t="s">
        <v>33</v>
      </c>
      <c r="B14" s="42" t="s">
        <v>34</v>
      </c>
      <c r="C14" s="21"/>
      <c r="D14" s="22" t="s">
        <v>367</v>
      </c>
      <c r="E14" s="31"/>
      <c r="F14" s="21" t="s">
        <v>410</v>
      </c>
      <c r="G14" s="22" t="s">
        <v>367</v>
      </c>
      <c r="H14" s="31"/>
      <c r="I14" s="21"/>
      <c r="J14" s="21"/>
      <c r="K14" s="22"/>
      <c r="L14" s="41" t="s">
        <v>424</v>
      </c>
      <c r="M14" s="31"/>
      <c r="N14" s="21"/>
      <c r="O14" s="21"/>
    </row>
    <row r="15" spans="1:15" hidden="1" x14ac:dyDescent="0.25">
      <c r="A15" s="21" t="s">
        <v>35</v>
      </c>
      <c r="B15" s="42" t="s">
        <v>415</v>
      </c>
      <c r="C15" s="21" t="s">
        <v>416</v>
      </c>
      <c r="D15" s="22" t="s">
        <v>367</v>
      </c>
      <c r="E15" s="31"/>
      <c r="F15" s="21" t="s">
        <v>410</v>
      </c>
      <c r="G15" s="22" t="s">
        <v>368</v>
      </c>
      <c r="H15" s="31"/>
      <c r="I15" s="21"/>
      <c r="J15" s="21"/>
      <c r="K15" s="22"/>
      <c r="L15" s="41" t="s">
        <v>424</v>
      </c>
      <c r="M15" s="31"/>
      <c r="N15" s="21" t="s">
        <v>263</v>
      </c>
      <c r="O15" s="21"/>
    </row>
    <row r="16" spans="1:15" hidden="1" x14ac:dyDescent="0.25">
      <c r="A16" s="21" t="s">
        <v>36</v>
      </c>
      <c r="B16" s="42" t="s">
        <v>38</v>
      </c>
      <c r="C16" s="21"/>
      <c r="D16" s="22" t="s">
        <v>367</v>
      </c>
      <c r="E16" s="31"/>
      <c r="F16" s="21" t="s">
        <v>410</v>
      </c>
      <c r="G16" s="22" t="s">
        <v>367</v>
      </c>
      <c r="H16" s="31"/>
      <c r="I16" s="21"/>
      <c r="J16" s="21"/>
      <c r="K16" s="22"/>
      <c r="L16" s="41" t="s">
        <v>424</v>
      </c>
      <c r="M16" s="31"/>
      <c r="N16" s="21" t="s">
        <v>261</v>
      </c>
      <c r="O16" s="21"/>
    </row>
    <row r="17" spans="1:15" x14ac:dyDescent="0.25">
      <c r="A17" s="21" t="s">
        <v>37</v>
      </c>
      <c r="B17" s="101" t="s">
        <v>39</v>
      </c>
      <c r="C17" s="21"/>
      <c r="D17" s="22" t="s">
        <v>368</v>
      </c>
      <c r="E17" s="31"/>
      <c r="F17" s="21" t="s">
        <v>2</v>
      </c>
      <c r="G17" s="22" t="s">
        <v>368</v>
      </c>
      <c r="H17" s="31" t="s">
        <v>439</v>
      </c>
      <c r="I17" s="21"/>
      <c r="J17" s="21" t="s">
        <v>366</v>
      </c>
      <c r="K17" s="22"/>
      <c r="L17" s="41" t="s">
        <v>424</v>
      </c>
      <c r="M17" s="21"/>
      <c r="N17" s="21" t="s">
        <v>261</v>
      </c>
      <c r="O17" s="21"/>
    </row>
    <row r="18" spans="1:15" x14ac:dyDescent="0.25">
      <c r="A18" s="21" t="s">
        <v>40</v>
      </c>
      <c r="B18" s="101" t="s">
        <v>43</v>
      </c>
      <c r="C18" s="21"/>
      <c r="D18" s="22" t="s">
        <v>368</v>
      </c>
      <c r="E18" s="31"/>
      <c r="F18" s="21" t="s">
        <v>1229</v>
      </c>
      <c r="G18" s="22" t="s">
        <v>368</v>
      </c>
      <c r="H18" s="31" t="s">
        <v>440</v>
      </c>
      <c r="I18" s="21"/>
      <c r="J18" s="21" t="s">
        <v>366</v>
      </c>
      <c r="K18" s="22"/>
      <c r="L18" s="41" t="s">
        <v>424</v>
      </c>
      <c r="M18" s="21"/>
      <c r="N18" s="21"/>
      <c r="O18" s="21"/>
    </row>
    <row r="19" spans="1:15" x14ac:dyDescent="0.25">
      <c r="A19" s="21" t="s">
        <v>41</v>
      </c>
      <c r="B19" s="101" t="s">
        <v>387</v>
      </c>
      <c r="C19" s="21"/>
      <c r="D19" s="22" t="s">
        <v>368</v>
      </c>
      <c r="E19" s="31"/>
      <c r="F19" s="21" t="s">
        <v>1229</v>
      </c>
      <c r="G19" s="22" t="s">
        <v>368</v>
      </c>
      <c r="H19" s="31" t="s">
        <v>440</v>
      </c>
      <c r="I19" s="21"/>
      <c r="J19" s="21" t="s">
        <v>366</v>
      </c>
      <c r="K19" s="22"/>
      <c r="L19" s="41" t="s">
        <v>424</v>
      </c>
      <c r="M19" s="21"/>
      <c r="N19" s="21"/>
      <c r="O19" s="21"/>
    </row>
    <row r="20" spans="1:15" x14ac:dyDescent="0.25">
      <c r="A20" s="21" t="s">
        <v>42</v>
      </c>
      <c r="B20" s="101" t="s">
        <v>44</v>
      </c>
      <c r="C20" s="21"/>
      <c r="D20" s="22" t="s">
        <v>368</v>
      </c>
      <c r="E20" s="31"/>
      <c r="F20" s="100" t="s">
        <v>493</v>
      </c>
      <c r="G20" s="22" t="s">
        <v>368</v>
      </c>
      <c r="H20" s="31" t="s">
        <v>440</v>
      </c>
      <c r="I20" s="21"/>
      <c r="J20" s="21" t="s">
        <v>366</v>
      </c>
      <c r="K20" s="22"/>
      <c r="L20" s="41" t="s">
        <v>424</v>
      </c>
      <c r="M20" s="21"/>
      <c r="N20" s="21"/>
      <c r="O20" s="21"/>
    </row>
    <row r="21" spans="1:15" x14ac:dyDescent="0.25">
      <c r="A21" s="21" t="s">
        <v>45</v>
      </c>
      <c r="B21" s="101" t="s">
        <v>46</v>
      </c>
      <c r="C21" s="21"/>
      <c r="D21" s="22" t="s">
        <v>368</v>
      </c>
      <c r="E21" s="31"/>
      <c r="F21" s="21" t="s">
        <v>1228</v>
      </c>
      <c r="G21" s="22" t="s">
        <v>368</v>
      </c>
      <c r="H21" s="31" t="s">
        <v>441</v>
      </c>
      <c r="I21" s="21"/>
      <c r="J21" s="21"/>
      <c r="K21" s="22"/>
      <c r="L21" s="41" t="s">
        <v>424</v>
      </c>
      <c r="M21" s="21"/>
      <c r="N21" s="21"/>
      <c r="O21" s="21"/>
    </row>
    <row r="22" spans="1:15" x14ac:dyDescent="0.25">
      <c r="A22" s="21" t="s">
        <v>47</v>
      </c>
      <c r="B22" s="101" t="s">
        <v>48</v>
      </c>
      <c r="C22" s="21"/>
      <c r="D22" s="22" t="s">
        <v>367</v>
      </c>
      <c r="E22" s="31"/>
      <c r="F22" s="21" t="s">
        <v>2</v>
      </c>
      <c r="G22" s="22" t="s">
        <v>367</v>
      </c>
      <c r="H22" s="31"/>
      <c r="I22" s="21"/>
      <c r="J22" s="21"/>
      <c r="K22" s="22"/>
      <c r="L22" s="41" t="s">
        <v>424</v>
      </c>
      <c r="M22" s="21"/>
      <c r="N22" s="21"/>
      <c r="O22" s="21"/>
    </row>
    <row r="23" spans="1:15" x14ac:dyDescent="0.25">
      <c r="A23" s="21" t="s">
        <v>49</v>
      </c>
      <c r="B23" s="101" t="s">
        <v>50</v>
      </c>
      <c r="C23" s="21"/>
      <c r="D23" s="22" t="s">
        <v>367</v>
      </c>
      <c r="E23" s="31"/>
      <c r="F23" s="21" t="s">
        <v>2</v>
      </c>
      <c r="G23" s="22" t="s">
        <v>367</v>
      </c>
      <c r="H23" s="31"/>
      <c r="I23" s="21"/>
      <c r="J23" s="21"/>
      <c r="K23" s="22"/>
      <c r="L23" s="41" t="s">
        <v>424</v>
      </c>
      <c r="M23" s="21"/>
      <c r="N23" s="21"/>
      <c r="O23" s="21"/>
    </row>
    <row r="24" spans="1:15" x14ac:dyDescent="0.25">
      <c r="A24" s="35" t="s">
        <v>51</v>
      </c>
      <c r="B24" s="102" t="s">
        <v>388</v>
      </c>
      <c r="C24" s="35"/>
      <c r="D24" s="36" t="s">
        <v>368</v>
      </c>
      <c r="E24" s="31"/>
      <c r="F24" s="35" t="s">
        <v>477</v>
      </c>
      <c r="G24" s="36" t="s">
        <v>368</v>
      </c>
      <c r="H24" s="31"/>
      <c r="I24" s="35"/>
      <c r="J24" s="35" t="s">
        <v>366</v>
      </c>
      <c r="K24" s="36"/>
      <c r="L24" s="41" t="s">
        <v>424</v>
      </c>
      <c r="M24" s="21"/>
      <c r="N24" s="21" t="s">
        <v>262</v>
      </c>
      <c r="O24" s="21"/>
    </row>
    <row r="25" spans="1:15" hidden="1" x14ac:dyDescent="0.25">
      <c r="A25" s="21" t="s">
        <v>52</v>
      </c>
      <c r="B25" s="42" t="s">
        <v>54</v>
      </c>
      <c r="C25" s="21"/>
      <c r="D25" s="22" t="s">
        <v>367</v>
      </c>
      <c r="E25" s="31"/>
      <c r="F25" s="21" t="s">
        <v>410</v>
      </c>
      <c r="G25" s="22" t="s">
        <v>367</v>
      </c>
      <c r="H25" s="31"/>
      <c r="I25" s="21"/>
      <c r="J25" s="21"/>
      <c r="K25" s="22"/>
      <c r="L25" s="41" t="s">
        <v>424</v>
      </c>
      <c r="M25" s="21"/>
      <c r="N25" s="21"/>
      <c r="O25" s="21"/>
    </row>
    <row r="26" spans="1:15" x14ac:dyDescent="0.25">
      <c r="A26" s="21" t="s">
        <v>53</v>
      </c>
      <c r="B26" s="101" t="s">
        <v>55</v>
      </c>
      <c r="C26" s="21"/>
      <c r="D26" s="22" t="s">
        <v>367</v>
      </c>
      <c r="E26" s="31"/>
      <c r="F26" s="21" t="s">
        <v>2</v>
      </c>
      <c r="G26" s="22" t="s">
        <v>367</v>
      </c>
      <c r="H26" s="31"/>
      <c r="I26" s="21"/>
      <c r="J26" s="21"/>
      <c r="K26" s="22"/>
      <c r="L26" s="41" t="s">
        <v>424</v>
      </c>
      <c r="M26" s="21"/>
      <c r="N26" s="21"/>
      <c r="O26" s="21"/>
    </row>
    <row r="27" spans="1:15" x14ac:dyDescent="0.25">
      <c r="A27" s="21" t="s">
        <v>480</v>
      </c>
      <c r="B27" s="101" t="s">
        <v>479</v>
      </c>
      <c r="C27" s="21" t="s">
        <v>2</v>
      </c>
      <c r="D27" s="22" t="s">
        <v>368</v>
      </c>
      <c r="E27" s="31"/>
      <c r="F27" s="31" t="s">
        <v>2</v>
      </c>
      <c r="G27" s="41" t="s">
        <v>368</v>
      </c>
      <c r="H27" s="41"/>
      <c r="I27" s="21"/>
      <c r="J27" s="22"/>
      <c r="K27" s="22"/>
      <c r="L27" s="41"/>
      <c r="M27" s="21"/>
      <c r="N27" s="21"/>
      <c r="O27" s="22"/>
    </row>
    <row r="28" spans="1:15" x14ac:dyDescent="0.25">
      <c r="A28" s="21" t="s">
        <v>922</v>
      </c>
      <c r="B28" s="101" t="s">
        <v>924</v>
      </c>
      <c r="C28" s="67"/>
      <c r="D28" s="22" t="s">
        <v>367</v>
      </c>
      <c r="E28" s="68"/>
      <c r="F28" s="68"/>
      <c r="G28" s="22" t="s">
        <v>367</v>
      </c>
      <c r="H28" s="69"/>
      <c r="I28" s="67"/>
      <c r="J28" s="22"/>
      <c r="K28" s="22"/>
      <c r="L28" s="69"/>
      <c r="M28" s="67"/>
      <c r="N28" s="21"/>
      <c r="O28" s="22"/>
    </row>
    <row r="29" spans="1:15" x14ac:dyDescent="0.25">
      <c r="A29" s="21" t="s">
        <v>923</v>
      </c>
      <c r="B29" s="21" t="s">
        <v>925</v>
      </c>
      <c r="C29" s="67"/>
      <c r="D29" s="22" t="s">
        <v>367</v>
      </c>
      <c r="E29" s="68"/>
      <c r="F29" s="68"/>
      <c r="G29" s="22" t="s">
        <v>367</v>
      </c>
      <c r="H29" s="69"/>
      <c r="I29" s="67"/>
      <c r="J29" s="22"/>
      <c r="K29" s="22"/>
      <c r="L29" s="69"/>
      <c r="M29" s="67"/>
      <c r="N29" s="21"/>
      <c r="O29" s="22"/>
    </row>
    <row r="30" spans="1:15" x14ac:dyDescent="0.25">
      <c r="A30" s="21"/>
      <c r="B30" s="21"/>
      <c r="C30" s="67"/>
      <c r="D30" s="71"/>
      <c r="E30" s="68"/>
      <c r="F30" s="68"/>
      <c r="G30" s="69"/>
      <c r="H30" s="69"/>
      <c r="I30" s="67"/>
      <c r="J30" s="22"/>
      <c r="K30" s="22"/>
      <c r="L30" s="69"/>
      <c r="M30" s="67"/>
      <c r="N30" s="21"/>
      <c r="O30" s="22"/>
    </row>
    <row r="31" spans="1:15" x14ac:dyDescent="0.25">
      <c r="J31" s="8"/>
      <c r="K31" s="8"/>
      <c r="L31" s="8"/>
      <c r="O31" s="8"/>
    </row>
    <row r="32" spans="1:15" x14ac:dyDescent="0.25">
      <c r="J32" s="8"/>
      <c r="K32" s="8"/>
      <c r="L32" s="8"/>
      <c r="O32" s="8"/>
    </row>
    <row r="33" spans="10:15" x14ac:dyDescent="0.25">
      <c r="J33" s="8"/>
      <c r="K33" s="8"/>
      <c r="L33" s="8"/>
      <c r="O33" s="8"/>
    </row>
    <row r="34" spans="10:15" x14ac:dyDescent="0.25">
      <c r="J34" s="8"/>
      <c r="K34" s="8"/>
      <c r="L34" s="8"/>
      <c r="O34" s="8"/>
    </row>
    <row r="35" spans="10:15" x14ac:dyDescent="0.25">
      <c r="J35" s="8"/>
      <c r="K35" s="8"/>
      <c r="L35" s="8"/>
      <c r="O35" s="8"/>
    </row>
    <row r="36" spans="10:15" x14ac:dyDescent="0.25">
      <c r="J36" s="8"/>
      <c r="K36" s="8"/>
      <c r="L36" s="8"/>
      <c r="O36" s="8"/>
    </row>
    <row r="37" spans="10:15" x14ac:dyDescent="0.25">
      <c r="J37" s="8"/>
      <c r="K37" s="8"/>
      <c r="L37" s="8"/>
      <c r="O37" s="8"/>
    </row>
    <row r="38" spans="10:15" x14ac:dyDescent="0.25">
      <c r="J38" s="8"/>
      <c r="K38" s="8"/>
      <c r="L38" s="8"/>
      <c r="O38" s="8"/>
    </row>
    <row r="39" spans="10:15" x14ac:dyDescent="0.25">
      <c r="J39" s="8"/>
      <c r="K39" s="8"/>
      <c r="L39" s="8"/>
      <c r="O39" s="8"/>
    </row>
    <row r="40" spans="10:15" x14ac:dyDescent="0.25">
      <c r="J40" s="8"/>
      <c r="K40" s="8"/>
      <c r="L40" s="8"/>
      <c r="O40" s="8"/>
    </row>
  </sheetData>
  <phoneticPr fontId="2" type="noConversion"/>
  <conditionalFormatting sqref="C5:L30">
    <cfRule type="expression" dxfId="5" priority="6" stopIfTrue="1">
      <formula>$G5="EN REVISION"</formula>
    </cfRule>
    <cfRule type="expression" dxfId="4" priority="7">
      <formula>$G5="PENDIENTE"</formula>
    </cfRule>
  </conditionalFormatting>
  <dataValidations count="3">
    <dataValidation type="list" allowBlank="1" showInputMessage="1" showErrorMessage="1" sqref="N5:N30" xr:uid="{00000000-0002-0000-0A00-000000000000}">
      <formula1>LISTA_ESG_CRITERIOS_COMPLETOS</formula1>
    </dataValidation>
    <dataValidation type="list" allowBlank="1" showInputMessage="1" showErrorMessage="1" sqref="D5:D30 G5:G30" xr:uid="{00000000-0002-0000-0A00-000001000000}">
      <formula1>"PENDIENTE,EN REVISION,REVISADO"</formula1>
    </dataValidation>
    <dataValidation type="list" allowBlank="1" showInputMessage="1" showErrorMessage="1" sqref="T27:T33 M5:M30" xr:uid="{00000000-0002-0000-0A00-000002000000}">
      <formula1>LISTA_DOC02_DIRECTRICES</formula1>
    </dataValidation>
  </dataValidations>
  <pageMargins left="0.7" right="0.7" top="0.75" bottom="0.75" header="0.3" footer="0.3"/>
  <pageSetup paperSize="9" orientation="portrait" r:id="rId1"/>
  <tableParts count="1">
    <tablePart r:id="rId2"/>
  </tablePart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AC4712-EFC1-4ECD-857C-4E2611D50500}">
  <sheetPr>
    <tabColor theme="8" tint="-0.249977111117893"/>
  </sheetPr>
  <dimension ref="A1:G91"/>
  <sheetViews>
    <sheetView zoomScale="115" zoomScaleNormal="115" workbookViewId="0">
      <pane xSplit="3" ySplit="4" topLeftCell="D5" activePane="bottomRight" state="frozen"/>
      <selection activeCell="A58" sqref="A58"/>
      <selection pane="topRight" activeCell="A58" sqref="A58"/>
      <selection pane="bottomLeft" activeCell="A58" sqref="A58"/>
      <selection pane="bottomRight" activeCell="A92" sqref="A92:A126"/>
    </sheetView>
  </sheetViews>
  <sheetFormatPr baseColWidth="10" defaultColWidth="8.85546875" defaultRowHeight="15" x14ac:dyDescent="0.25"/>
  <cols>
    <col min="1" max="1" width="49.28515625" customWidth="1"/>
    <col min="2" max="2" width="10" bestFit="1" customWidth="1"/>
    <col min="3" max="4" width="38.85546875" customWidth="1"/>
    <col min="5" max="5" width="18.140625" customWidth="1"/>
    <col min="6" max="7" width="15" customWidth="1"/>
    <col min="9" max="11" width="32.28515625" customWidth="1"/>
    <col min="12" max="12" width="33" customWidth="1"/>
    <col min="13" max="13" width="30.5703125" customWidth="1"/>
    <col min="14" max="14" width="19.28515625" customWidth="1"/>
    <col min="15" max="15" width="22.5703125" customWidth="1"/>
  </cols>
  <sheetData>
    <row r="1" spans="1:7" x14ac:dyDescent="0.25">
      <c r="A1" s="5" t="str">
        <f>NOMBRE_CENTRO</f>
        <v>CENTRO GENERICO</v>
      </c>
      <c r="B1" s="5"/>
      <c r="C1" s="5"/>
      <c r="D1" s="5"/>
      <c r="E1" s="5"/>
      <c r="F1" s="5"/>
      <c r="G1" s="5"/>
    </row>
    <row r="2" spans="1:7" x14ac:dyDescent="0.25">
      <c r="A2" s="5" t="s">
        <v>1037</v>
      </c>
      <c r="B2" s="5"/>
      <c r="C2" s="5"/>
      <c r="D2" s="5" t="s">
        <v>1038</v>
      </c>
      <c r="E2" s="5"/>
      <c r="F2" s="5"/>
      <c r="G2" s="5"/>
    </row>
    <row r="3" spans="1:7" x14ac:dyDescent="0.25">
      <c r="A3" s="16">
        <f>COUNTA($A$4:A4)</f>
        <v>1</v>
      </c>
      <c r="B3" s="16">
        <f>COUNTA($A$4:B4)</f>
        <v>2</v>
      </c>
      <c r="C3" s="16">
        <f>COUNTA($A$4:C4)</f>
        <v>3</v>
      </c>
      <c r="D3" s="16">
        <f>COUNTA($A$4:D4)</f>
        <v>4</v>
      </c>
      <c r="E3" s="16">
        <f>COUNTA($A$4:E4)</f>
        <v>5</v>
      </c>
      <c r="F3" s="16">
        <f>COUNTA($A$4:F4)</f>
        <v>6</v>
      </c>
      <c r="G3" s="16">
        <f>COUNTA($A$4:G4)</f>
        <v>7</v>
      </c>
    </row>
    <row r="4" spans="1:7" s="1" customFormat="1" ht="23.1" customHeight="1" x14ac:dyDescent="0.25">
      <c r="A4" s="17" t="s">
        <v>1036</v>
      </c>
      <c r="B4" s="17" t="s">
        <v>1224</v>
      </c>
      <c r="C4" s="17" t="s">
        <v>353</v>
      </c>
      <c r="D4" s="17" t="s">
        <v>1038</v>
      </c>
      <c r="E4" s="17" t="s">
        <v>386</v>
      </c>
      <c r="F4" s="28" t="s">
        <v>347</v>
      </c>
      <c r="G4" s="20" t="s">
        <v>348</v>
      </c>
    </row>
    <row r="5" spans="1:7" ht="17.25" customHeight="1" x14ac:dyDescent="0.25">
      <c r="A5" s="88" t="s">
        <v>1117</v>
      </c>
      <c r="B5" s="97">
        <v>0</v>
      </c>
      <c r="C5" s="21"/>
      <c r="D5" s="21"/>
      <c r="E5" s="21"/>
      <c r="F5" s="31"/>
      <c r="G5" s="21"/>
    </row>
    <row r="6" spans="1:7" x14ac:dyDescent="0.25">
      <c r="A6" s="89" t="s">
        <v>1118</v>
      </c>
      <c r="B6" s="98">
        <v>1</v>
      </c>
      <c r="C6" s="21"/>
      <c r="D6" s="21"/>
      <c r="E6" s="21"/>
      <c r="F6" s="31"/>
      <c r="G6" s="21"/>
    </row>
    <row r="7" spans="1:7" s="2" customFormat="1" x14ac:dyDescent="0.25">
      <c r="A7" s="89" t="s">
        <v>1119</v>
      </c>
      <c r="B7" s="98">
        <v>1</v>
      </c>
      <c r="C7" s="21"/>
      <c r="D7" s="21"/>
      <c r="E7" s="21"/>
      <c r="F7" s="31"/>
      <c r="G7" s="21"/>
    </row>
    <row r="8" spans="1:7" x14ac:dyDescent="0.25">
      <c r="A8" s="89" t="s">
        <v>1120</v>
      </c>
      <c r="B8" s="98">
        <v>1</v>
      </c>
      <c r="C8" s="21"/>
      <c r="D8" s="21"/>
      <c r="E8" s="21"/>
      <c r="F8" s="31"/>
      <c r="G8" s="21"/>
    </row>
    <row r="9" spans="1:7" x14ac:dyDescent="0.25">
      <c r="A9" s="94" t="s">
        <v>1141</v>
      </c>
      <c r="B9" s="99">
        <v>2</v>
      </c>
    </row>
    <row r="10" spans="1:7" x14ac:dyDescent="0.25">
      <c r="A10" s="94" t="s">
        <v>1142</v>
      </c>
      <c r="B10" s="99">
        <v>2</v>
      </c>
    </row>
    <row r="11" spans="1:7" x14ac:dyDescent="0.25">
      <c r="A11" s="94" t="s">
        <v>1143</v>
      </c>
      <c r="B11" s="99">
        <v>2</v>
      </c>
    </row>
    <row r="12" spans="1:7" x14ac:dyDescent="0.25">
      <c r="A12" s="94" t="s">
        <v>1144</v>
      </c>
      <c r="B12" s="99">
        <v>2</v>
      </c>
    </row>
    <row r="13" spans="1:7" x14ac:dyDescent="0.25">
      <c r="A13" s="89" t="s">
        <v>1121</v>
      </c>
      <c r="B13" s="98">
        <v>1</v>
      </c>
      <c r="C13" s="21"/>
      <c r="D13" s="21"/>
      <c r="E13" s="21"/>
      <c r="F13" s="31"/>
      <c r="G13" s="21"/>
    </row>
    <row r="14" spans="1:7" x14ac:dyDescent="0.25">
      <c r="A14" s="94" t="s">
        <v>1145</v>
      </c>
      <c r="B14" s="99">
        <v>2</v>
      </c>
    </row>
    <row r="15" spans="1:7" x14ac:dyDescent="0.25">
      <c r="A15" s="94" t="s">
        <v>1146</v>
      </c>
      <c r="B15" s="99">
        <v>2</v>
      </c>
    </row>
    <row r="16" spans="1:7" x14ac:dyDescent="0.25">
      <c r="A16" s="94" t="s">
        <v>1147</v>
      </c>
      <c r="B16" s="99">
        <v>2</v>
      </c>
    </row>
    <row r="17" spans="1:7" x14ac:dyDescent="0.25">
      <c r="A17" s="94" t="s">
        <v>1148</v>
      </c>
      <c r="B17" s="99">
        <v>2</v>
      </c>
    </row>
    <row r="18" spans="1:7" x14ac:dyDescent="0.25">
      <c r="A18" s="89" t="s">
        <v>1122</v>
      </c>
      <c r="B18" s="98">
        <v>1</v>
      </c>
      <c r="C18" s="21"/>
      <c r="D18" s="21"/>
      <c r="E18" s="21"/>
      <c r="F18" s="31"/>
      <c r="G18" s="21"/>
    </row>
    <row r="19" spans="1:7" x14ac:dyDescent="0.25">
      <c r="A19" s="94" t="s">
        <v>1149</v>
      </c>
      <c r="B19" s="99">
        <v>2</v>
      </c>
    </row>
    <row r="20" spans="1:7" x14ac:dyDescent="0.25">
      <c r="A20" s="95" t="s">
        <v>1157</v>
      </c>
      <c r="B20" s="21">
        <v>3</v>
      </c>
    </row>
    <row r="21" spans="1:7" x14ac:dyDescent="0.25">
      <c r="A21" s="95" t="s">
        <v>1158</v>
      </c>
      <c r="B21" s="21">
        <v>3</v>
      </c>
    </row>
    <row r="22" spans="1:7" x14ac:dyDescent="0.25">
      <c r="A22" s="95" t="s">
        <v>1159</v>
      </c>
      <c r="B22" s="21">
        <v>3</v>
      </c>
    </row>
    <row r="23" spans="1:7" x14ac:dyDescent="0.25">
      <c r="A23" s="95" t="s">
        <v>1160</v>
      </c>
      <c r="B23" s="21">
        <v>3</v>
      </c>
    </row>
    <row r="24" spans="1:7" x14ac:dyDescent="0.25">
      <c r="A24" s="94" t="s">
        <v>1150</v>
      </c>
      <c r="B24" s="99">
        <v>2</v>
      </c>
    </row>
    <row r="25" spans="1:7" x14ac:dyDescent="0.25">
      <c r="A25" s="95" t="s">
        <v>1161</v>
      </c>
      <c r="B25" s="21">
        <v>3</v>
      </c>
    </row>
    <row r="26" spans="1:7" x14ac:dyDescent="0.25">
      <c r="A26" s="95" t="s">
        <v>1162</v>
      </c>
      <c r="B26" s="21">
        <v>3</v>
      </c>
    </row>
    <row r="27" spans="1:7" x14ac:dyDescent="0.25">
      <c r="A27" s="95" t="s">
        <v>1163</v>
      </c>
      <c r="B27" s="21">
        <v>3</v>
      </c>
    </row>
    <row r="28" spans="1:7" x14ac:dyDescent="0.25">
      <c r="A28" s="95" t="s">
        <v>1164</v>
      </c>
      <c r="B28" s="21">
        <v>3</v>
      </c>
    </row>
    <row r="29" spans="1:7" x14ac:dyDescent="0.25">
      <c r="A29" s="94" t="s">
        <v>1151</v>
      </c>
      <c r="B29" s="99">
        <v>2</v>
      </c>
    </row>
    <row r="30" spans="1:7" x14ac:dyDescent="0.25">
      <c r="A30" s="95" t="s">
        <v>1165</v>
      </c>
      <c r="B30" s="21">
        <v>3</v>
      </c>
      <c r="C30" s="21"/>
      <c r="D30" s="21"/>
      <c r="E30" s="22"/>
      <c r="F30" s="93"/>
      <c r="G30" s="21"/>
    </row>
    <row r="31" spans="1:7" x14ac:dyDescent="0.25">
      <c r="A31" s="95" t="s">
        <v>1166</v>
      </c>
      <c r="B31" s="21">
        <v>3</v>
      </c>
      <c r="C31" s="21"/>
      <c r="D31" s="21"/>
      <c r="E31" s="22"/>
      <c r="F31" s="93"/>
      <c r="G31" s="21"/>
    </row>
    <row r="32" spans="1:7" x14ac:dyDescent="0.25">
      <c r="A32" s="95" t="s">
        <v>1167</v>
      </c>
      <c r="B32" s="21">
        <v>3</v>
      </c>
      <c r="C32" s="21"/>
      <c r="D32" s="21"/>
      <c r="E32" s="22"/>
      <c r="F32" s="93"/>
      <c r="G32" s="21"/>
    </row>
    <row r="33" spans="1:7" x14ac:dyDescent="0.25">
      <c r="A33" s="95" t="s">
        <v>1168</v>
      </c>
      <c r="B33" s="21">
        <v>3</v>
      </c>
      <c r="C33" s="21"/>
      <c r="D33" s="21"/>
      <c r="E33" s="22"/>
      <c r="F33" s="93"/>
      <c r="G33" s="21"/>
    </row>
    <row r="34" spans="1:7" x14ac:dyDescent="0.25">
      <c r="A34" s="94" t="s">
        <v>1152</v>
      </c>
      <c r="B34" s="99">
        <v>2</v>
      </c>
      <c r="C34" s="21"/>
      <c r="D34" s="21"/>
      <c r="E34" s="22"/>
      <c r="F34" s="93"/>
      <c r="G34" s="21"/>
    </row>
    <row r="35" spans="1:7" x14ac:dyDescent="0.25">
      <c r="A35" s="95" t="s">
        <v>1153</v>
      </c>
      <c r="B35" s="21">
        <v>3</v>
      </c>
      <c r="C35" s="21"/>
      <c r="D35" s="21"/>
      <c r="E35" s="22"/>
      <c r="F35" s="93"/>
      <c r="G35" s="21"/>
    </row>
    <row r="36" spans="1:7" x14ac:dyDescent="0.25">
      <c r="A36" s="95" t="s">
        <v>1154</v>
      </c>
      <c r="B36" s="21">
        <v>3</v>
      </c>
      <c r="C36" s="21"/>
      <c r="D36" s="21"/>
      <c r="E36" s="22"/>
      <c r="F36" s="93"/>
      <c r="G36" s="21"/>
    </row>
    <row r="37" spans="1:7" x14ac:dyDescent="0.25">
      <c r="A37" s="95" t="s">
        <v>1155</v>
      </c>
      <c r="B37" s="21">
        <v>3</v>
      </c>
      <c r="C37" s="21"/>
      <c r="D37" s="21"/>
      <c r="E37" s="22"/>
      <c r="F37" s="93"/>
      <c r="G37" s="21"/>
    </row>
    <row r="38" spans="1:7" x14ac:dyDescent="0.25">
      <c r="A38" s="95" t="s">
        <v>1156</v>
      </c>
      <c r="B38" s="21">
        <v>3</v>
      </c>
      <c r="C38" s="21"/>
      <c r="D38" s="21"/>
      <c r="E38" s="22"/>
      <c r="F38" s="93"/>
      <c r="G38" s="21"/>
    </row>
    <row r="39" spans="1:7" x14ac:dyDescent="0.25">
      <c r="A39" s="89" t="s">
        <v>1123</v>
      </c>
      <c r="B39" s="98">
        <v>1</v>
      </c>
      <c r="C39" s="21"/>
      <c r="D39" s="21"/>
      <c r="E39" s="22"/>
      <c r="F39" s="93"/>
      <c r="G39" s="21"/>
    </row>
    <row r="40" spans="1:7" x14ac:dyDescent="0.25">
      <c r="A40" s="94" t="s">
        <v>1169</v>
      </c>
      <c r="B40" s="99">
        <v>2</v>
      </c>
      <c r="C40" s="21"/>
      <c r="D40" s="21"/>
      <c r="E40" s="22"/>
      <c r="F40" s="93"/>
      <c r="G40" s="21"/>
    </row>
    <row r="41" spans="1:7" x14ac:dyDescent="0.25">
      <c r="A41" s="95" t="s">
        <v>1172</v>
      </c>
      <c r="B41" s="21">
        <v>3</v>
      </c>
      <c r="C41" s="21"/>
      <c r="D41" s="21"/>
      <c r="E41" s="22"/>
      <c r="F41" s="93"/>
      <c r="G41" s="21"/>
    </row>
    <row r="42" spans="1:7" x14ac:dyDescent="0.25">
      <c r="A42" s="95" t="s">
        <v>1173</v>
      </c>
      <c r="B42" s="21">
        <v>3</v>
      </c>
      <c r="C42" s="21"/>
      <c r="D42" s="21"/>
      <c r="E42" s="22"/>
      <c r="F42" s="93"/>
      <c r="G42" s="21"/>
    </row>
    <row r="43" spans="1:7" x14ac:dyDescent="0.25">
      <c r="A43" s="95" t="s">
        <v>1174</v>
      </c>
      <c r="B43" s="21">
        <v>3</v>
      </c>
      <c r="C43" s="21"/>
      <c r="D43" s="21"/>
      <c r="E43" s="22"/>
      <c r="F43" s="93"/>
      <c r="G43" s="21"/>
    </row>
    <row r="44" spans="1:7" x14ac:dyDescent="0.25">
      <c r="A44" s="95" t="s">
        <v>1175</v>
      </c>
      <c r="B44" s="21">
        <v>3</v>
      </c>
      <c r="C44" s="21"/>
      <c r="D44" s="21"/>
      <c r="E44" s="22"/>
      <c r="F44" s="93"/>
      <c r="G44" s="21"/>
    </row>
    <row r="45" spans="1:7" x14ac:dyDescent="0.25">
      <c r="A45" s="94" t="s">
        <v>1170</v>
      </c>
      <c r="B45" s="99">
        <v>2</v>
      </c>
      <c r="C45" s="21"/>
      <c r="D45" s="21"/>
      <c r="E45" s="22"/>
      <c r="F45" s="93"/>
      <c r="G45" s="21"/>
    </row>
    <row r="46" spans="1:7" x14ac:dyDescent="0.25">
      <c r="A46" s="95" t="s">
        <v>1176</v>
      </c>
      <c r="B46" s="21">
        <v>3</v>
      </c>
      <c r="C46" s="21"/>
      <c r="D46" s="21"/>
      <c r="E46" s="22"/>
      <c r="F46" s="93"/>
      <c r="G46" s="21"/>
    </row>
    <row r="47" spans="1:7" x14ac:dyDescent="0.25">
      <c r="A47" s="95" t="s">
        <v>1177</v>
      </c>
      <c r="B47" s="21">
        <v>3</v>
      </c>
      <c r="C47" s="21"/>
      <c r="D47" s="21"/>
      <c r="E47" s="22"/>
      <c r="F47" s="93"/>
      <c r="G47" s="21"/>
    </row>
    <row r="48" spans="1:7" x14ac:dyDescent="0.25">
      <c r="A48" s="95" t="s">
        <v>1181</v>
      </c>
      <c r="B48" s="21">
        <v>3</v>
      </c>
      <c r="C48" s="21"/>
      <c r="D48" s="21"/>
      <c r="E48" s="22"/>
      <c r="F48" s="93"/>
      <c r="G48" s="21"/>
    </row>
    <row r="49" spans="1:7" x14ac:dyDescent="0.25">
      <c r="A49" s="95" t="s">
        <v>1183</v>
      </c>
      <c r="B49" s="21">
        <v>3</v>
      </c>
      <c r="C49" s="21"/>
      <c r="D49" s="21"/>
      <c r="E49" s="22"/>
      <c r="F49" s="93"/>
      <c r="G49" s="21"/>
    </row>
    <row r="50" spans="1:7" x14ac:dyDescent="0.25">
      <c r="A50" s="94" t="s">
        <v>1171</v>
      </c>
      <c r="B50" s="99">
        <v>2</v>
      </c>
      <c r="C50" s="21"/>
      <c r="D50" s="21"/>
      <c r="E50" s="22"/>
      <c r="F50" s="93"/>
      <c r="G50" s="21"/>
    </row>
    <row r="51" spans="1:7" x14ac:dyDescent="0.25">
      <c r="A51" s="95" t="s">
        <v>1178</v>
      </c>
      <c r="B51" s="21">
        <v>3</v>
      </c>
      <c r="C51" s="21"/>
      <c r="D51" s="21"/>
      <c r="E51" s="22"/>
      <c r="F51" s="93"/>
      <c r="G51" s="21"/>
    </row>
    <row r="52" spans="1:7" x14ac:dyDescent="0.25">
      <c r="A52" s="95" t="s">
        <v>1179</v>
      </c>
      <c r="B52" s="21">
        <v>3</v>
      </c>
      <c r="C52" s="21"/>
      <c r="D52" s="21"/>
      <c r="E52" s="22"/>
      <c r="F52" s="93"/>
      <c r="G52" s="21"/>
    </row>
    <row r="53" spans="1:7" x14ac:dyDescent="0.25">
      <c r="A53" s="95" t="s">
        <v>1181</v>
      </c>
      <c r="B53" s="21">
        <v>3</v>
      </c>
      <c r="C53" s="21"/>
      <c r="D53" s="21"/>
      <c r="E53" s="22"/>
      <c r="F53" s="93"/>
      <c r="G53" s="21"/>
    </row>
    <row r="54" spans="1:7" x14ac:dyDescent="0.25">
      <c r="A54" s="95" t="s">
        <v>1182</v>
      </c>
      <c r="B54" s="21">
        <v>3</v>
      </c>
      <c r="C54" s="21"/>
      <c r="D54" s="21"/>
      <c r="E54" s="22"/>
      <c r="F54" s="93"/>
      <c r="G54" s="21"/>
    </row>
    <row r="55" spans="1:7" x14ac:dyDescent="0.25">
      <c r="A55" s="89" t="s">
        <v>1124</v>
      </c>
      <c r="B55" s="98">
        <v>1</v>
      </c>
      <c r="C55" s="21"/>
      <c r="D55" s="21"/>
      <c r="E55" s="22"/>
      <c r="F55" s="93"/>
      <c r="G55" s="21"/>
    </row>
    <row r="56" spans="1:7" x14ac:dyDescent="0.25">
      <c r="A56" s="96" t="s">
        <v>1180</v>
      </c>
      <c r="B56" s="99">
        <v>2</v>
      </c>
      <c r="C56" s="21"/>
      <c r="D56" s="21"/>
      <c r="E56" s="22"/>
      <c r="F56" s="93"/>
      <c r="G56" s="21"/>
    </row>
    <row r="57" spans="1:7" x14ac:dyDescent="0.25">
      <c r="A57" s="21"/>
      <c r="B57" s="21">
        <v>3</v>
      </c>
      <c r="C57" s="21"/>
      <c r="D57" s="21"/>
      <c r="E57" s="22"/>
      <c r="F57" s="93"/>
      <c r="G57" s="21"/>
    </row>
    <row r="58" spans="1:7" x14ac:dyDescent="0.25">
      <c r="A58" s="21"/>
      <c r="B58" s="21">
        <v>3</v>
      </c>
      <c r="C58" s="21"/>
      <c r="D58" s="21"/>
      <c r="E58" s="22"/>
      <c r="F58" s="93"/>
      <c r="G58" s="21"/>
    </row>
    <row r="59" spans="1:7" x14ac:dyDescent="0.25">
      <c r="A59" s="21"/>
      <c r="B59" s="21">
        <v>3</v>
      </c>
      <c r="C59" s="21"/>
      <c r="D59" s="21"/>
      <c r="E59" s="22"/>
      <c r="F59" s="93"/>
      <c r="G59" s="21"/>
    </row>
    <row r="60" spans="1:7" x14ac:dyDescent="0.25">
      <c r="A60" s="21"/>
      <c r="B60" s="21">
        <v>3</v>
      </c>
      <c r="C60" s="21"/>
      <c r="D60" s="21"/>
      <c r="E60" s="22"/>
      <c r="F60" s="93"/>
      <c r="G60" s="21"/>
    </row>
    <row r="61" spans="1:7" x14ac:dyDescent="0.25">
      <c r="A61" s="21"/>
      <c r="B61" s="21">
        <v>3</v>
      </c>
      <c r="C61" s="21"/>
      <c r="D61" s="21"/>
      <c r="E61" s="22"/>
      <c r="F61" s="93"/>
      <c r="G61" s="21"/>
    </row>
    <row r="62" spans="1:7" x14ac:dyDescent="0.25">
      <c r="A62" s="21"/>
      <c r="B62" s="21">
        <v>3</v>
      </c>
      <c r="C62" s="21"/>
      <c r="D62" s="21"/>
      <c r="E62" s="22"/>
      <c r="F62" s="93"/>
      <c r="G62" s="21"/>
    </row>
    <row r="63" spans="1:7" x14ac:dyDescent="0.25">
      <c r="A63" s="21"/>
      <c r="B63" s="21">
        <v>3</v>
      </c>
      <c r="C63" s="21"/>
      <c r="D63" s="21"/>
      <c r="E63" s="22"/>
      <c r="F63" s="93"/>
      <c r="G63" s="21"/>
    </row>
    <row r="64" spans="1:7" x14ac:dyDescent="0.25">
      <c r="A64" s="89" t="s">
        <v>1125</v>
      </c>
      <c r="B64" s="98">
        <v>1</v>
      </c>
      <c r="C64" s="21"/>
      <c r="D64" s="21"/>
      <c r="E64" s="22"/>
      <c r="F64" s="93"/>
      <c r="G64" s="21"/>
    </row>
    <row r="65" spans="1:7" x14ac:dyDescent="0.25">
      <c r="A65" s="89" t="s">
        <v>1126</v>
      </c>
      <c r="B65" s="98">
        <v>1</v>
      </c>
      <c r="C65" s="21"/>
      <c r="D65" s="21"/>
      <c r="E65" s="22"/>
      <c r="F65" s="93"/>
      <c r="G65" s="21"/>
    </row>
    <row r="66" spans="1:7" x14ac:dyDescent="0.25">
      <c r="A66" s="89" t="s">
        <v>1127</v>
      </c>
      <c r="B66" s="98">
        <v>1</v>
      </c>
      <c r="C66" s="21"/>
      <c r="D66" s="21"/>
      <c r="E66" s="22"/>
      <c r="F66" s="93"/>
      <c r="G66" s="21"/>
    </row>
    <row r="67" spans="1:7" x14ac:dyDescent="0.25">
      <c r="A67" s="89" t="s">
        <v>1128</v>
      </c>
      <c r="B67" s="98">
        <v>1</v>
      </c>
      <c r="C67" s="21"/>
      <c r="D67" s="21"/>
      <c r="E67" s="22"/>
      <c r="F67" s="93"/>
      <c r="G67" s="21"/>
    </row>
    <row r="68" spans="1:7" x14ac:dyDescent="0.25">
      <c r="A68" s="89" t="s">
        <v>1129</v>
      </c>
      <c r="B68" s="98">
        <v>1</v>
      </c>
      <c r="C68" s="21"/>
      <c r="D68" s="21"/>
      <c r="E68" s="22"/>
      <c r="F68" s="93"/>
      <c r="G68" s="21"/>
    </row>
    <row r="69" spans="1:7" x14ac:dyDescent="0.25">
      <c r="A69" s="89" t="s">
        <v>1130</v>
      </c>
      <c r="B69" s="98">
        <v>1</v>
      </c>
      <c r="C69" s="21"/>
      <c r="D69" s="21"/>
      <c r="E69" s="22"/>
      <c r="F69" s="93"/>
      <c r="G69" s="21"/>
    </row>
    <row r="70" spans="1:7" x14ac:dyDescent="0.25">
      <c r="A70" s="89" t="s">
        <v>1131</v>
      </c>
      <c r="B70" s="98">
        <v>1</v>
      </c>
      <c r="C70" s="21"/>
      <c r="D70" s="21"/>
      <c r="E70" s="22"/>
      <c r="F70" s="93"/>
      <c r="G70" s="21"/>
    </row>
    <row r="71" spans="1:7" x14ac:dyDescent="0.25">
      <c r="A71" s="89" t="s">
        <v>1132</v>
      </c>
      <c r="B71" s="98">
        <v>1</v>
      </c>
      <c r="C71" s="21"/>
      <c r="D71" s="21"/>
      <c r="E71" s="22"/>
      <c r="F71" s="93"/>
      <c r="G71" s="21"/>
    </row>
    <row r="72" spans="1:7" x14ac:dyDescent="0.25">
      <c r="A72" s="89" t="s">
        <v>1133</v>
      </c>
      <c r="B72" s="98">
        <v>1</v>
      </c>
      <c r="C72" s="21"/>
      <c r="D72" s="21"/>
      <c r="E72" s="22"/>
      <c r="F72" s="93"/>
      <c r="G72" s="21"/>
    </row>
    <row r="73" spans="1:7" x14ac:dyDescent="0.25">
      <c r="A73" s="89" t="s">
        <v>1134</v>
      </c>
      <c r="B73" s="98">
        <v>1</v>
      </c>
      <c r="C73" s="21"/>
      <c r="D73" s="21"/>
      <c r="E73" s="22"/>
      <c r="F73" s="93"/>
      <c r="G73" s="21"/>
    </row>
    <row r="74" spans="1:7" x14ac:dyDescent="0.25">
      <c r="A74" s="89" t="s">
        <v>1135</v>
      </c>
      <c r="B74" s="98">
        <v>1</v>
      </c>
      <c r="C74" s="21"/>
      <c r="D74" s="21"/>
      <c r="E74" s="22"/>
      <c r="F74" s="93"/>
      <c r="G74" s="21"/>
    </row>
    <row r="75" spans="1:7" x14ac:dyDescent="0.25">
      <c r="A75" s="89" t="s">
        <v>1136</v>
      </c>
      <c r="B75" s="98">
        <v>1</v>
      </c>
      <c r="C75" s="35"/>
      <c r="D75" s="21"/>
      <c r="E75" s="22"/>
      <c r="F75" s="93"/>
      <c r="G75" s="21"/>
    </row>
    <row r="76" spans="1:7" x14ac:dyDescent="0.25">
      <c r="A76" s="94" t="s">
        <v>1137</v>
      </c>
      <c r="B76" s="99">
        <v>2</v>
      </c>
      <c r="C76" s="21"/>
      <c r="D76" s="21"/>
      <c r="E76" s="22"/>
      <c r="F76" s="93"/>
      <c r="G76" s="21"/>
    </row>
    <row r="77" spans="1:7" x14ac:dyDescent="0.25">
      <c r="A77" s="94" t="s">
        <v>1138</v>
      </c>
      <c r="B77" s="99">
        <v>2</v>
      </c>
      <c r="C77" s="21"/>
      <c r="D77" s="21"/>
      <c r="E77" s="22"/>
      <c r="F77" s="93"/>
      <c r="G77" s="21"/>
    </row>
    <row r="78" spans="1:7" x14ac:dyDescent="0.25">
      <c r="A78" s="94" t="s">
        <v>1139</v>
      </c>
      <c r="B78" s="99">
        <v>2</v>
      </c>
      <c r="C78" s="21"/>
      <c r="D78" s="21"/>
      <c r="E78" s="22"/>
      <c r="F78" s="93"/>
      <c r="G78" s="21"/>
    </row>
    <row r="79" spans="1:7" x14ac:dyDescent="0.25">
      <c r="A79" s="94" t="s">
        <v>1140</v>
      </c>
      <c r="B79" s="99">
        <v>2</v>
      </c>
      <c r="C79" s="21"/>
      <c r="D79" s="21"/>
      <c r="E79" s="22"/>
      <c r="F79" s="93"/>
      <c r="G79" s="21"/>
    </row>
    <row r="80" spans="1:7" x14ac:dyDescent="0.25">
      <c r="A80" s="21"/>
      <c r="B80" s="21">
        <v>3</v>
      </c>
      <c r="C80" s="21"/>
      <c r="D80" s="21"/>
      <c r="E80" s="22"/>
      <c r="F80" s="93"/>
      <c r="G80" s="21"/>
    </row>
    <row r="81" spans="1:7" x14ac:dyDescent="0.25">
      <c r="A81" s="21"/>
      <c r="B81" s="21">
        <v>3</v>
      </c>
      <c r="C81" s="21"/>
      <c r="D81" s="21"/>
      <c r="E81" s="22"/>
      <c r="F81" s="93"/>
      <c r="G81" s="21"/>
    </row>
    <row r="82" spans="1:7" x14ac:dyDescent="0.25">
      <c r="A82" s="21"/>
      <c r="B82" s="21">
        <v>3</v>
      </c>
      <c r="C82" s="21"/>
      <c r="D82" s="21"/>
      <c r="E82" s="22"/>
      <c r="F82" s="93"/>
      <c r="G82" s="21"/>
    </row>
    <row r="83" spans="1:7" x14ac:dyDescent="0.25">
      <c r="A83" s="21"/>
      <c r="B83" s="21">
        <v>3</v>
      </c>
      <c r="C83" s="21"/>
      <c r="D83" s="21"/>
      <c r="E83" s="22"/>
      <c r="F83" s="93"/>
      <c r="G83" s="21"/>
    </row>
    <row r="84" spans="1:7" x14ac:dyDescent="0.25">
      <c r="E84" s="8"/>
    </row>
    <row r="85" spans="1:7" x14ac:dyDescent="0.25">
      <c r="E85" s="8"/>
    </row>
    <row r="86" spans="1:7" x14ac:dyDescent="0.25">
      <c r="E86" s="8"/>
    </row>
    <row r="87" spans="1:7" x14ac:dyDescent="0.25">
      <c r="E87" s="8"/>
    </row>
    <row r="88" spans="1:7" x14ac:dyDescent="0.25">
      <c r="E88" s="8"/>
    </row>
    <row r="89" spans="1:7" x14ac:dyDescent="0.25">
      <c r="E89" s="8"/>
    </row>
    <row r="90" spans="1:7" x14ac:dyDescent="0.25">
      <c r="E90" s="8"/>
    </row>
    <row r="91" spans="1:7" x14ac:dyDescent="0.25">
      <c r="E91" s="8"/>
    </row>
  </sheetData>
  <dataValidations count="3">
    <dataValidation type="list" allowBlank="1" showInputMessage="1" showErrorMessage="1" sqref="F5:F83 L27:L29 M30:M33" xr:uid="{00000000-0002-0000-0B00-000000000000}">
      <formula1>LISTA_DOC02_DIRECTRICES</formula1>
    </dataValidation>
    <dataValidation type="list" allowBlank="1" showInputMessage="1" showErrorMessage="1" sqref="G5:G83" xr:uid="{00000000-0002-0000-0B00-000001000000}">
      <formula1>LISTA_ESG_CRITERIOS_COMPLETOS</formula1>
    </dataValidation>
    <dataValidation type="list" allowBlank="1" showInputMessage="1" showErrorMessage="1" sqref="E5:E83" xr:uid="{00000000-0002-0000-0B00-000002000000}">
      <formula1>LISTA_SISCAL_CRITERIOS</formula1>
    </dataValidation>
  </dataValidations>
  <pageMargins left="0.7" right="0.7" top="0.75" bottom="0.75" header="0.3" footer="0.3"/>
  <pageSetup paperSize="9" orientation="portrait" r:id="rId1"/>
  <tableParts count="1">
    <tablePart r:id="rId2"/>
  </tableParts>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8B8737-BA0D-4FF8-A33D-7C6236AFE33A}">
  <sheetPr>
    <tabColor rgb="FF0070C0"/>
  </sheetPr>
  <dimension ref="A1:Q234"/>
  <sheetViews>
    <sheetView zoomScaleNormal="100" workbookViewId="0">
      <pane xSplit="2" ySplit="4" topLeftCell="C5" activePane="bottomRight" state="frozen"/>
      <selection pane="topRight" activeCell="C1" sqref="C1"/>
      <selection pane="bottomLeft" activeCell="A5" sqref="A5"/>
      <selection pane="bottomRight" activeCell="B8" sqref="B8"/>
    </sheetView>
  </sheetViews>
  <sheetFormatPr baseColWidth="10" defaultRowHeight="15" x14ac:dyDescent="0.25"/>
  <cols>
    <col min="1" max="1" width="9.7109375" customWidth="1"/>
    <col min="2" max="2" width="36.85546875" customWidth="1"/>
    <col min="3" max="3" width="24.7109375" customWidth="1"/>
    <col min="4" max="4" width="30.5703125" customWidth="1"/>
    <col min="5" max="5" width="15.28515625" customWidth="1"/>
    <col min="6" max="6" width="9.28515625" bestFit="1" customWidth="1"/>
    <col min="7" max="7" width="9.28515625" customWidth="1"/>
    <col min="8" max="11" width="23" customWidth="1"/>
    <col min="12" max="12" width="70.28515625" customWidth="1"/>
    <col min="13" max="13" width="13.85546875" customWidth="1"/>
    <col min="14" max="15" width="23" customWidth="1"/>
  </cols>
  <sheetData>
    <row r="1" spans="1:17" x14ac:dyDescent="0.25">
      <c r="A1" s="5" t="str">
        <f>NOMBRE_CENTRO</f>
        <v>CENTRO GENERICO</v>
      </c>
      <c r="B1" s="5"/>
      <c r="C1" s="5"/>
      <c r="D1" s="5"/>
      <c r="E1" s="5"/>
      <c r="F1" s="5"/>
      <c r="G1" s="5"/>
      <c r="H1" s="5"/>
      <c r="I1" s="5"/>
      <c r="J1" s="5"/>
      <c r="K1" s="5"/>
      <c r="L1" s="5"/>
      <c r="M1" s="5"/>
      <c r="N1" s="5"/>
      <c r="O1" s="5"/>
      <c r="P1" s="5"/>
      <c r="Q1" s="5"/>
    </row>
    <row r="2" spans="1:17" x14ac:dyDescent="0.25">
      <c r="A2" s="5" t="s">
        <v>24</v>
      </c>
      <c r="B2" s="5"/>
      <c r="C2" s="5"/>
      <c r="D2" s="5"/>
      <c r="E2" s="5"/>
      <c r="F2" s="5"/>
      <c r="G2" s="5"/>
      <c r="H2" s="5"/>
      <c r="I2" s="5"/>
      <c r="J2" s="5"/>
      <c r="K2" s="5"/>
      <c r="L2" s="5"/>
      <c r="M2" s="5"/>
      <c r="N2" s="5"/>
      <c r="O2" s="5"/>
      <c r="P2" s="5"/>
      <c r="Q2" s="5"/>
    </row>
    <row r="3" spans="1:17" hidden="1" x14ac:dyDescent="0.25">
      <c r="A3" s="16">
        <f>COUNTA($A$4:A4)</f>
        <v>1</v>
      </c>
      <c r="B3" s="16">
        <f>COUNTA($A$4:B4)</f>
        <v>2</v>
      </c>
      <c r="C3" s="16">
        <f>COUNTA($A$4:C4)</f>
        <v>3</v>
      </c>
      <c r="D3" s="16">
        <f>COUNTA($A$4:D4)</f>
        <v>4</v>
      </c>
      <c r="E3" s="16">
        <f>COUNTA($A$4:E4)</f>
        <v>5</v>
      </c>
      <c r="F3" s="16">
        <f>COUNTA($A$4:F4)</f>
        <v>6</v>
      </c>
      <c r="G3" s="16">
        <f>COUNTA($A$4:G4)</f>
        <v>7</v>
      </c>
      <c r="H3" s="16">
        <f>COUNTA($A$4:H4)</f>
        <v>8</v>
      </c>
      <c r="I3" s="16">
        <f>COUNTA($A$4:I4)</f>
        <v>9</v>
      </c>
      <c r="J3" s="16">
        <f>COUNTA($A$4:J4)</f>
        <v>10</v>
      </c>
      <c r="K3" s="16">
        <f>COUNTA($A$4:K4)</f>
        <v>11</v>
      </c>
      <c r="L3" s="16">
        <f>COUNTA($A$4:L4)</f>
        <v>12</v>
      </c>
      <c r="M3" s="16">
        <f>COUNTA($A$4:M4)</f>
        <v>13</v>
      </c>
      <c r="N3" s="16">
        <f>COUNTA($A$4:N4)</f>
        <v>14</v>
      </c>
      <c r="O3" s="16">
        <f>COUNTA($A$4:O4)</f>
        <v>15</v>
      </c>
      <c r="P3" s="16">
        <f>COUNTA($A$4:P4)</f>
        <v>16</v>
      </c>
      <c r="Q3" s="16">
        <f>COUNTA($A$4:Q4)</f>
        <v>17</v>
      </c>
    </row>
    <row r="4" spans="1:17" s="1" customFormat="1" ht="63.75" x14ac:dyDescent="0.25">
      <c r="A4" s="17" t="s">
        <v>396</v>
      </c>
      <c r="B4" s="17" t="s">
        <v>395</v>
      </c>
      <c r="C4" s="17" t="s">
        <v>3</v>
      </c>
      <c r="D4" s="17" t="s">
        <v>4</v>
      </c>
      <c r="E4" s="17" t="s">
        <v>10</v>
      </c>
      <c r="F4" s="17" t="s">
        <v>405</v>
      </c>
      <c r="G4" s="17" t="s">
        <v>1039</v>
      </c>
      <c r="H4" s="17" t="s">
        <v>11</v>
      </c>
      <c r="I4" s="17" t="s">
        <v>931</v>
      </c>
      <c r="J4" s="17" t="s">
        <v>954</v>
      </c>
      <c r="K4" s="17" t="s">
        <v>955</v>
      </c>
      <c r="L4" s="70" t="s">
        <v>932</v>
      </c>
      <c r="M4" s="46" t="s">
        <v>468</v>
      </c>
      <c r="N4" s="46" t="s">
        <v>469</v>
      </c>
      <c r="O4" s="46" t="s">
        <v>470</v>
      </c>
      <c r="P4" s="33" t="s">
        <v>418</v>
      </c>
      <c r="Q4" s="34" t="s">
        <v>417</v>
      </c>
    </row>
    <row r="5" spans="1:17" ht="25.5" x14ac:dyDescent="0.25">
      <c r="A5" s="18" t="s">
        <v>51</v>
      </c>
      <c r="B5" s="103" t="s">
        <v>645</v>
      </c>
      <c r="C5" s="103" t="s">
        <v>859</v>
      </c>
      <c r="D5" s="103" t="s">
        <v>1041</v>
      </c>
      <c r="E5" s="103" t="s">
        <v>397</v>
      </c>
      <c r="F5" s="103" t="s">
        <v>1040</v>
      </c>
      <c r="G5" s="103" t="s">
        <v>350</v>
      </c>
      <c r="H5" s="104" t="s">
        <v>860</v>
      </c>
      <c r="I5" s="104"/>
      <c r="J5" s="104"/>
      <c r="K5" s="104"/>
      <c r="L5" s="63"/>
    </row>
    <row r="6" spans="1:17" ht="25.5" x14ac:dyDescent="0.25">
      <c r="A6" s="18" t="s">
        <v>51</v>
      </c>
      <c r="B6" s="103" t="s">
        <v>635</v>
      </c>
      <c r="C6" s="103" t="s">
        <v>636</v>
      </c>
      <c r="D6" s="103" t="s">
        <v>1041</v>
      </c>
      <c r="E6" s="103">
        <v>6</v>
      </c>
      <c r="F6" s="103" t="s">
        <v>1040</v>
      </c>
      <c r="G6" s="103" t="s">
        <v>350</v>
      </c>
      <c r="H6" s="104"/>
      <c r="I6" s="104"/>
      <c r="J6" s="104"/>
      <c r="K6" s="104"/>
    </row>
    <row r="7" spans="1:17" ht="25.5" x14ac:dyDescent="0.25">
      <c r="A7" s="18" t="s">
        <v>51</v>
      </c>
      <c r="B7" s="103" t="s">
        <v>637</v>
      </c>
      <c r="C7" s="103" t="s">
        <v>636</v>
      </c>
      <c r="D7" s="103" t="s">
        <v>1041</v>
      </c>
      <c r="E7" s="103">
        <v>6</v>
      </c>
      <c r="F7" s="103" t="s">
        <v>1040</v>
      </c>
      <c r="G7" s="103" t="s">
        <v>350</v>
      </c>
      <c r="H7" s="104"/>
      <c r="I7" s="104"/>
      <c r="J7" s="104"/>
      <c r="K7" s="104"/>
    </row>
    <row r="8" spans="1:17" ht="25.5" x14ac:dyDescent="0.25">
      <c r="A8" s="18" t="s">
        <v>51</v>
      </c>
      <c r="B8" s="103" t="s">
        <v>638</v>
      </c>
      <c r="C8" s="103" t="s">
        <v>636</v>
      </c>
      <c r="D8" s="103" t="s">
        <v>1041</v>
      </c>
      <c r="E8" s="103">
        <v>6</v>
      </c>
      <c r="F8" s="103" t="s">
        <v>1040</v>
      </c>
      <c r="G8" s="103" t="s">
        <v>350</v>
      </c>
      <c r="H8" s="104"/>
      <c r="I8" s="104"/>
      <c r="J8" s="104"/>
      <c r="K8" s="104"/>
    </row>
    <row r="9" spans="1:17" ht="25.5" x14ac:dyDescent="0.25">
      <c r="A9" s="18" t="s">
        <v>51</v>
      </c>
      <c r="B9" s="103" t="s">
        <v>639</v>
      </c>
      <c r="C9" s="103" t="s">
        <v>636</v>
      </c>
      <c r="D9" s="103" t="s">
        <v>1041</v>
      </c>
      <c r="E9" s="103">
        <v>6</v>
      </c>
      <c r="F9" s="103" t="s">
        <v>1040</v>
      </c>
      <c r="G9" s="103" t="s">
        <v>350</v>
      </c>
      <c r="H9" s="103"/>
      <c r="I9" s="103"/>
      <c r="J9" s="103"/>
      <c r="K9" s="103"/>
      <c r="L9" s="18"/>
      <c r="M9" s="18"/>
      <c r="N9" s="18"/>
      <c r="O9" s="18"/>
      <c r="P9" s="18"/>
      <c r="Q9" s="18"/>
    </row>
    <row r="10" spans="1:17" ht="25.5" x14ac:dyDescent="0.25">
      <c r="A10" s="18" t="s">
        <v>51</v>
      </c>
      <c r="B10" s="103" t="s">
        <v>640</v>
      </c>
      <c r="C10" s="103" t="s">
        <v>636</v>
      </c>
      <c r="D10" s="103" t="s">
        <v>1041</v>
      </c>
      <c r="E10" s="103">
        <v>6</v>
      </c>
      <c r="F10" s="103" t="s">
        <v>1040</v>
      </c>
      <c r="G10" s="103" t="s">
        <v>350</v>
      </c>
      <c r="H10" s="103"/>
      <c r="I10" s="103"/>
      <c r="J10" s="103"/>
      <c r="K10" s="103"/>
      <c r="L10" s="18"/>
      <c r="M10" s="18"/>
      <c r="N10" s="18"/>
      <c r="O10" s="18"/>
      <c r="P10" s="18"/>
      <c r="Q10" s="18"/>
    </row>
    <row r="11" spans="1:17" ht="25.5" x14ac:dyDescent="0.25">
      <c r="A11" s="18" t="s">
        <v>51</v>
      </c>
      <c r="B11" s="103" t="s">
        <v>643</v>
      </c>
      <c r="C11" s="103" t="s">
        <v>636</v>
      </c>
      <c r="D11" s="103" t="s">
        <v>1041</v>
      </c>
      <c r="E11" s="103">
        <v>6</v>
      </c>
      <c r="F11" s="103" t="s">
        <v>1040</v>
      </c>
      <c r="G11" s="103" t="s">
        <v>350</v>
      </c>
      <c r="H11" s="103"/>
      <c r="I11" s="103"/>
      <c r="J11" s="103"/>
      <c r="K11" s="103"/>
      <c r="L11" s="18"/>
      <c r="M11" s="18"/>
      <c r="N11" s="18"/>
      <c r="O11" s="18"/>
      <c r="P11" s="18"/>
      <c r="Q11" s="18"/>
    </row>
    <row r="12" spans="1:17" ht="25.5" x14ac:dyDescent="0.25">
      <c r="A12" s="18" t="s">
        <v>51</v>
      </c>
      <c r="B12" s="103" t="s">
        <v>644</v>
      </c>
      <c r="C12" s="103" t="s">
        <v>636</v>
      </c>
      <c r="D12" s="103" t="s">
        <v>1041</v>
      </c>
      <c r="E12" s="103">
        <v>6</v>
      </c>
      <c r="F12" s="103" t="s">
        <v>1040</v>
      </c>
      <c r="G12" s="103" t="s">
        <v>350</v>
      </c>
      <c r="H12" s="103"/>
      <c r="I12" s="103"/>
      <c r="J12" s="103"/>
      <c r="K12" s="103"/>
      <c r="L12" s="18"/>
      <c r="M12" s="18"/>
      <c r="N12" s="18"/>
      <c r="O12" s="18"/>
      <c r="P12" s="18"/>
      <c r="Q12" s="18"/>
    </row>
    <row r="13" spans="1:17" ht="25.5" x14ac:dyDescent="0.25">
      <c r="A13" s="18" t="s">
        <v>51</v>
      </c>
      <c r="B13" s="103" t="s">
        <v>641</v>
      </c>
      <c r="C13" s="103" t="s">
        <v>636</v>
      </c>
      <c r="D13" s="103" t="s">
        <v>1041</v>
      </c>
      <c r="E13" s="103">
        <v>6</v>
      </c>
      <c r="F13" s="103" t="s">
        <v>1040</v>
      </c>
      <c r="G13" s="103" t="s">
        <v>350</v>
      </c>
      <c r="H13" s="103"/>
      <c r="I13" s="103"/>
      <c r="J13" s="103"/>
      <c r="K13" s="103"/>
      <c r="L13" s="18"/>
      <c r="M13" s="18"/>
      <c r="N13" s="18"/>
      <c r="O13" s="18"/>
      <c r="P13" s="18"/>
      <c r="Q13" s="18"/>
    </row>
    <row r="14" spans="1:17" ht="25.5" x14ac:dyDescent="0.25">
      <c r="A14" s="18" t="s">
        <v>51</v>
      </c>
      <c r="B14" s="103" t="s">
        <v>642</v>
      </c>
      <c r="C14" s="103" t="s">
        <v>636</v>
      </c>
      <c r="D14" s="103" t="s">
        <v>1041</v>
      </c>
      <c r="E14" s="103">
        <v>6</v>
      </c>
      <c r="F14" s="103" t="s">
        <v>1040</v>
      </c>
      <c r="G14" s="103" t="s">
        <v>350</v>
      </c>
      <c r="H14" s="103"/>
      <c r="I14" s="103"/>
      <c r="J14" s="103"/>
      <c r="K14" s="103"/>
      <c r="L14" s="18"/>
      <c r="M14" s="54"/>
      <c r="N14" s="54"/>
      <c r="O14" s="54"/>
      <c r="P14" s="18"/>
      <c r="Q14" s="18"/>
    </row>
    <row r="15" spans="1:17" ht="25.5" x14ac:dyDescent="0.25">
      <c r="A15" s="18" t="s">
        <v>51</v>
      </c>
      <c r="B15" s="103" t="s">
        <v>646</v>
      </c>
      <c r="C15" s="103" t="s">
        <v>472</v>
      </c>
      <c r="D15" s="103" t="s">
        <v>1041</v>
      </c>
      <c r="E15" s="103" t="s">
        <v>397</v>
      </c>
      <c r="F15" s="103" t="s">
        <v>1040</v>
      </c>
      <c r="G15" s="103" t="s">
        <v>350</v>
      </c>
      <c r="H15" s="103"/>
      <c r="I15" s="103"/>
      <c r="J15" s="103"/>
      <c r="K15" s="103"/>
      <c r="L15" s="18"/>
      <c r="M15" s="54"/>
      <c r="N15" s="54"/>
      <c r="O15" s="54"/>
      <c r="P15" s="18"/>
      <c r="Q15" s="18"/>
    </row>
    <row r="16" spans="1:17" ht="25.5" x14ac:dyDescent="0.25">
      <c r="A16" s="18" t="s">
        <v>52</v>
      </c>
      <c r="B16" s="103" t="s">
        <v>647</v>
      </c>
      <c r="C16" s="103" t="s">
        <v>636</v>
      </c>
      <c r="D16" s="103" t="s">
        <v>1041</v>
      </c>
      <c r="E16" s="103" t="s">
        <v>399</v>
      </c>
      <c r="F16" s="103" t="s">
        <v>1040</v>
      </c>
      <c r="G16" s="103" t="s">
        <v>350</v>
      </c>
      <c r="H16" s="103"/>
      <c r="I16" s="103"/>
      <c r="J16" s="103"/>
      <c r="K16" s="103"/>
      <c r="L16" s="18"/>
      <c r="M16" s="54"/>
      <c r="N16" s="54"/>
      <c r="O16" s="54"/>
      <c r="P16" s="18"/>
      <c r="Q16" s="18"/>
    </row>
    <row r="17" spans="1:17" ht="25.5" x14ac:dyDescent="0.25">
      <c r="A17" s="18" t="s">
        <v>52</v>
      </c>
      <c r="B17" s="103" t="s">
        <v>648</v>
      </c>
      <c r="C17" s="103" t="s">
        <v>472</v>
      </c>
      <c r="D17" s="103" t="s">
        <v>1041</v>
      </c>
      <c r="E17" s="103" t="s">
        <v>399</v>
      </c>
      <c r="F17" s="103" t="s">
        <v>1040</v>
      </c>
      <c r="G17" s="103" t="s">
        <v>350</v>
      </c>
      <c r="H17" s="103"/>
      <c r="I17" s="103"/>
      <c r="J17" s="103"/>
      <c r="K17" s="103"/>
      <c r="L17" s="18"/>
      <c r="M17" s="54"/>
      <c r="N17" s="54"/>
      <c r="O17" s="54"/>
      <c r="P17" s="18"/>
      <c r="Q17" s="18"/>
    </row>
    <row r="18" spans="1:17" ht="25.5" x14ac:dyDescent="0.25">
      <c r="A18" s="18" t="s">
        <v>52</v>
      </c>
      <c r="B18" s="103" t="s">
        <v>649</v>
      </c>
      <c r="C18" s="103" t="s">
        <v>636</v>
      </c>
      <c r="D18" s="103" t="s">
        <v>1041</v>
      </c>
      <c r="E18" s="103" t="s">
        <v>399</v>
      </c>
      <c r="F18" s="103" t="s">
        <v>1040</v>
      </c>
      <c r="G18" s="103" t="s">
        <v>350</v>
      </c>
      <c r="H18" s="103"/>
      <c r="I18" s="103"/>
      <c r="J18" s="103"/>
      <c r="K18" s="103"/>
      <c r="L18" s="18"/>
      <c r="M18" s="54"/>
      <c r="N18" s="54"/>
      <c r="O18" s="54"/>
      <c r="P18" s="18"/>
      <c r="Q18" s="18"/>
    </row>
    <row r="19" spans="1:17" ht="25.5" x14ac:dyDescent="0.25">
      <c r="A19" s="18" t="s">
        <v>52</v>
      </c>
      <c r="B19" s="103" t="s">
        <v>650</v>
      </c>
      <c r="C19" s="103" t="s">
        <v>636</v>
      </c>
      <c r="D19" s="103" t="s">
        <v>662</v>
      </c>
      <c r="E19" s="103" t="s">
        <v>399</v>
      </c>
      <c r="F19" s="103" t="s">
        <v>1040</v>
      </c>
      <c r="G19" s="103" t="s">
        <v>350</v>
      </c>
      <c r="H19" s="103"/>
      <c r="I19" s="103"/>
      <c r="J19" s="103"/>
      <c r="K19" s="103"/>
      <c r="L19" s="18"/>
      <c r="M19" s="54"/>
      <c r="N19" s="54"/>
      <c r="O19" s="54"/>
      <c r="P19" s="18"/>
      <c r="Q19" s="18"/>
    </row>
    <row r="20" spans="1:17" ht="25.5" x14ac:dyDescent="0.25">
      <c r="A20" s="18" t="s">
        <v>52</v>
      </c>
      <c r="B20" s="103" t="s">
        <v>651</v>
      </c>
      <c r="C20" s="103" t="s">
        <v>636</v>
      </c>
      <c r="D20" s="103" t="s">
        <v>1041</v>
      </c>
      <c r="E20" s="103" t="s">
        <v>399</v>
      </c>
      <c r="F20" s="103" t="s">
        <v>1040</v>
      </c>
      <c r="G20" s="103" t="s">
        <v>350</v>
      </c>
      <c r="H20" s="103"/>
      <c r="I20" s="103"/>
      <c r="J20" s="103"/>
      <c r="K20" s="103"/>
      <c r="L20" s="18"/>
      <c r="M20" s="54"/>
      <c r="N20" s="54"/>
      <c r="O20" s="54"/>
      <c r="P20" s="18"/>
      <c r="Q20" s="18"/>
    </row>
    <row r="21" spans="1:17" ht="25.5" x14ac:dyDescent="0.25">
      <c r="A21" s="18" t="s">
        <v>52</v>
      </c>
      <c r="B21" s="18" t="s">
        <v>652</v>
      </c>
      <c r="C21" s="18" t="s">
        <v>636</v>
      </c>
      <c r="D21" s="18" t="s">
        <v>1041</v>
      </c>
      <c r="E21" s="18" t="s">
        <v>399</v>
      </c>
      <c r="F21" s="18" t="s">
        <v>1040</v>
      </c>
      <c r="G21" s="18" t="s">
        <v>350</v>
      </c>
      <c r="H21" s="18"/>
      <c r="I21" s="18"/>
      <c r="J21" s="18"/>
      <c r="K21" s="18"/>
      <c r="L21" s="18"/>
      <c r="M21" s="54"/>
      <c r="N21" s="54"/>
      <c r="O21" s="54"/>
      <c r="P21" s="18"/>
      <c r="Q21" s="18"/>
    </row>
    <row r="22" spans="1:17" ht="25.5" x14ac:dyDescent="0.25">
      <c r="A22" s="18" t="s">
        <v>52</v>
      </c>
      <c r="B22" s="18" t="s">
        <v>660</v>
      </c>
      <c r="C22" s="18" t="s">
        <v>636</v>
      </c>
      <c r="D22" s="18" t="s">
        <v>1047</v>
      </c>
      <c r="E22" s="18" t="s">
        <v>399</v>
      </c>
      <c r="F22" s="18" t="s">
        <v>1040</v>
      </c>
      <c r="G22" s="18" t="s">
        <v>350</v>
      </c>
      <c r="H22" s="18"/>
      <c r="I22" s="18"/>
      <c r="J22" s="18"/>
      <c r="K22" s="18"/>
      <c r="L22" s="18"/>
      <c r="M22" s="54"/>
      <c r="N22" s="54"/>
      <c r="O22" s="54"/>
      <c r="P22" s="18"/>
      <c r="Q22" s="18"/>
    </row>
    <row r="23" spans="1:17" ht="51" x14ac:dyDescent="0.25">
      <c r="A23" s="18" t="s">
        <v>52</v>
      </c>
      <c r="B23" s="18" t="s">
        <v>657</v>
      </c>
      <c r="C23" s="18" t="s">
        <v>636</v>
      </c>
      <c r="D23" s="18" t="s">
        <v>1047</v>
      </c>
      <c r="E23" s="18" t="s">
        <v>399</v>
      </c>
      <c r="F23" s="18" t="s">
        <v>1040</v>
      </c>
      <c r="G23" s="18" t="s">
        <v>350</v>
      </c>
      <c r="H23" s="18"/>
      <c r="I23" s="18"/>
      <c r="J23" s="18"/>
      <c r="K23" s="18"/>
      <c r="L23" s="18"/>
      <c r="M23" s="54"/>
      <c r="N23" s="54"/>
      <c r="O23" s="54"/>
      <c r="P23" s="18"/>
      <c r="Q23" s="18"/>
    </row>
    <row r="24" spans="1:17" ht="51" x14ac:dyDescent="0.25">
      <c r="A24" s="18" t="s">
        <v>52</v>
      </c>
      <c r="B24" s="18" t="s">
        <v>658</v>
      </c>
      <c r="C24" s="18" t="s">
        <v>636</v>
      </c>
      <c r="D24" s="18" t="s">
        <v>653</v>
      </c>
      <c r="E24" s="18" t="s">
        <v>399</v>
      </c>
      <c r="F24" s="18" t="s">
        <v>1040</v>
      </c>
      <c r="G24" s="18" t="s">
        <v>350</v>
      </c>
      <c r="H24" s="18"/>
      <c r="I24" s="18"/>
      <c r="J24" s="18"/>
      <c r="K24" s="18"/>
      <c r="L24" s="18"/>
      <c r="M24" s="54"/>
      <c r="N24" s="54"/>
      <c r="O24" s="54"/>
      <c r="P24" s="18"/>
      <c r="Q24" s="18"/>
    </row>
    <row r="25" spans="1:17" ht="25.5" x14ac:dyDescent="0.25">
      <c r="A25" s="18" t="s">
        <v>52</v>
      </c>
      <c r="B25" s="18" t="s">
        <v>656</v>
      </c>
      <c r="C25" s="18" t="s">
        <v>636</v>
      </c>
      <c r="D25" s="18" t="s">
        <v>1047</v>
      </c>
      <c r="E25" s="18" t="s">
        <v>399</v>
      </c>
      <c r="F25" s="18" t="s">
        <v>1040</v>
      </c>
      <c r="G25" s="18" t="s">
        <v>350</v>
      </c>
      <c r="H25" s="18"/>
      <c r="I25" s="18"/>
      <c r="J25" s="18"/>
      <c r="K25" s="18"/>
      <c r="L25" s="18"/>
      <c r="M25" s="54"/>
      <c r="N25" s="54"/>
      <c r="O25" s="54"/>
      <c r="P25" s="18"/>
      <c r="Q25" s="18"/>
    </row>
    <row r="26" spans="1:17" ht="25.5" x14ac:dyDescent="0.25">
      <c r="A26" s="18" t="s">
        <v>52</v>
      </c>
      <c r="B26" s="18" t="s">
        <v>659</v>
      </c>
      <c r="C26" s="18" t="s">
        <v>636</v>
      </c>
      <c r="D26" s="18" t="s">
        <v>1047</v>
      </c>
      <c r="E26" s="18" t="s">
        <v>399</v>
      </c>
      <c r="F26" s="18" t="s">
        <v>1040</v>
      </c>
      <c r="G26" s="18" t="s">
        <v>350</v>
      </c>
      <c r="H26" s="18"/>
      <c r="I26" s="18"/>
      <c r="J26" s="18"/>
      <c r="K26" s="18"/>
      <c r="L26" s="18"/>
      <c r="M26" s="54"/>
      <c r="N26" s="54"/>
      <c r="O26" s="54"/>
      <c r="P26" s="18"/>
      <c r="Q26" s="18"/>
    </row>
    <row r="27" spans="1:17" ht="25.5" x14ac:dyDescent="0.25">
      <c r="A27" s="18" t="s">
        <v>52</v>
      </c>
      <c r="B27" s="18" t="s">
        <v>654</v>
      </c>
      <c r="C27" s="18" t="s">
        <v>636</v>
      </c>
      <c r="D27" s="18" t="s">
        <v>1047</v>
      </c>
      <c r="E27" s="18" t="s">
        <v>399</v>
      </c>
      <c r="F27" s="18" t="s">
        <v>1040</v>
      </c>
      <c r="G27" s="18" t="s">
        <v>350</v>
      </c>
      <c r="H27" s="18"/>
      <c r="I27" s="18"/>
      <c r="J27" s="18"/>
      <c r="K27" s="18"/>
      <c r="L27" s="18"/>
      <c r="M27" s="54"/>
      <c r="N27" s="54"/>
      <c r="O27" s="54"/>
      <c r="P27" s="18"/>
      <c r="Q27" s="18"/>
    </row>
    <row r="28" spans="1:17" ht="25.5" x14ac:dyDescent="0.25">
      <c r="A28" s="18" t="s">
        <v>52</v>
      </c>
      <c r="B28" s="18" t="s">
        <v>655</v>
      </c>
      <c r="C28" s="18" t="s">
        <v>636</v>
      </c>
      <c r="D28" s="18" t="s">
        <v>1047</v>
      </c>
      <c r="E28" s="18" t="s">
        <v>399</v>
      </c>
      <c r="F28" s="18" t="s">
        <v>1040</v>
      </c>
      <c r="G28" s="18" t="s">
        <v>350</v>
      </c>
      <c r="H28" s="18"/>
      <c r="I28" s="18"/>
      <c r="J28" s="18"/>
      <c r="K28" s="18"/>
      <c r="L28" s="18"/>
      <c r="M28" s="54"/>
      <c r="N28" s="54"/>
      <c r="O28" s="54"/>
      <c r="P28" s="18"/>
      <c r="Q28" s="18"/>
    </row>
    <row r="29" spans="1:17" ht="25.5" x14ac:dyDescent="0.25">
      <c r="A29" s="18" t="s">
        <v>52</v>
      </c>
      <c r="B29" s="18" t="s">
        <v>661</v>
      </c>
      <c r="C29" s="18" t="s">
        <v>636</v>
      </c>
      <c r="D29" s="18" t="s">
        <v>1047</v>
      </c>
      <c r="E29" s="18" t="s">
        <v>399</v>
      </c>
      <c r="F29" s="18" t="s">
        <v>1040</v>
      </c>
      <c r="G29" s="18" t="s">
        <v>350</v>
      </c>
      <c r="H29" s="18"/>
      <c r="I29" s="18"/>
      <c r="J29" s="18"/>
      <c r="K29" s="18"/>
      <c r="L29" s="18"/>
      <c r="M29" s="18"/>
      <c r="N29" s="18"/>
      <c r="O29" s="18"/>
      <c r="P29" s="18"/>
      <c r="Q29" s="18"/>
    </row>
    <row r="30" spans="1:17" ht="25.5" x14ac:dyDescent="0.25">
      <c r="A30" s="18" t="s">
        <v>25</v>
      </c>
      <c r="B30" s="18" t="s">
        <v>649</v>
      </c>
      <c r="C30" s="18" t="s">
        <v>636</v>
      </c>
      <c r="D30" s="18" t="s">
        <v>1041</v>
      </c>
      <c r="E30" s="18" t="s">
        <v>399</v>
      </c>
      <c r="F30" s="18" t="s">
        <v>1040</v>
      </c>
      <c r="G30" s="18" t="s">
        <v>350</v>
      </c>
      <c r="H30" s="18"/>
      <c r="I30" s="18"/>
      <c r="J30" s="18"/>
      <c r="K30" s="18"/>
      <c r="L30" s="18"/>
      <c r="M30" s="54"/>
      <c r="N30" s="54"/>
      <c r="O30" s="54"/>
      <c r="P30" s="18"/>
      <c r="Q30" s="18"/>
    </row>
    <row r="31" spans="1:17" ht="25.5" x14ac:dyDescent="0.25">
      <c r="A31" s="18" t="s">
        <v>25</v>
      </c>
      <c r="B31" s="18" t="s">
        <v>651</v>
      </c>
      <c r="C31" s="18" t="s">
        <v>636</v>
      </c>
      <c r="D31" s="18" t="s">
        <v>1041</v>
      </c>
      <c r="E31" s="18" t="s">
        <v>399</v>
      </c>
      <c r="F31" s="18" t="s">
        <v>1040</v>
      </c>
      <c r="G31" s="18" t="s">
        <v>350</v>
      </c>
      <c r="H31" s="18"/>
      <c r="I31" s="18"/>
      <c r="J31" s="18"/>
      <c r="K31" s="18"/>
      <c r="L31" s="18"/>
      <c r="M31" s="54"/>
      <c r="N31" s="54"/>
      <c r="O31" s="54"/>
      <c r="P31" s="18"/>
      <c r="Q31" s="18"/>
    </row>
    <row r="32" spans="1:17" ht="25.5" x14ac:dyDescent="0.25">
      <c r="A32" s="18" t="s">
        <v>25</v>
      </c>
      <c r="B32" s="18" t="s">
        <v>647</v>
      </c>
      <c r="C32" s="18" t="s">
        <v>636</v>
      </c>
      <c r="D32" s="18" t="s">
        <v>1041</v>
      </c>
      <c r="E32" s="18" t="s">
        <v>399</v>
      </c>
      <c r="F32" s="18" t="s">
        <v>1040</v>
      </c>
      <c r="G32" s="18" t="s">
        <v>350</v>
      </c>
      <c r="H32" s="18"/>
      <c r="I32" s="18"/>
      <c r="J32" s="18"/>
      <c r="K32" s="18"/>
      <c r="L32" s="18"/>
      <c r="M32" s="54"/>
      <c r="N32" s="54"/>
      <c r="O32" s="54"/>
      <c r="P32" s="18"/>
      <c r="Q32" s="18"/>
    </row>
    <row r="33" spans="1:17" ht="25.5" x14ac:dyDescent="0.25">
      <c r="A33" s="18" t="s">
        <v>25</v>
      </c>
      <c r="B33" s="18" t="s">
        <v>668</v>
      </c>
      <c r="C33" s="18" t="s">
        <v>472</v>
      </c>
      <c r="D33" s="18" t="s">
        <v>664</v>
      </c>
      <c r="E33" s="18" t="s">
        <v>399</v>
      </c>
      <c r="F33" s="18" t="s">
        <v>1054</v>
      </c>
      <c r="G33" s="18" t="s">
        <v>1055</v>
      </c>
      <c r="H33" s="18"/>
      <c r="I33" s="18"/>
      <c r="J33" s="18"/>
      <c r="K33" s="18"/>
      <c r="L33" s="18"/>
      <c r="M33" s="54"/>
      <c r="N33" s="54"/>
      <c r="O33" s="54"/>
      <c r="P33" s="18"/>
      <c r="Q33" s="18"/>
    </row>
    <row r="34" spans="1:17" ht="38.25" x14ac:dyDescent="0.25">
      <c r="A34" s="18" t="s">
        <v>25</v>
      </c>
      <c r="B34" s="18" t="s">
        <v>670</v>
      </c>
      <c r="C34" s="18" t="s">
        <v>636</v>
      </c>
      <c r="D34" s="64" t="s">
        <v>669</v>
      </c>
      <c r="E34" s="18" t="s">
        <v>399</v>
      </c>
      <c r="F34" s="18" t="s">
        <v>1040</v>
      </c>
      <c r="G34" s="18" t="s">
        <v>350</v>
      </c>
      <c r="H34" s="18"/>
      <c r="I34" s="18"/>
      <c r="J34" s="18"/>
      <c r="K34" s="18"/>
      <c r="L34" s="18"/>
      <c r="M34" s="54"/>
      <c r="N34" s="54"/>
      <c r="O34" s="54"/>
      <c r="P34" s="18"/>
      <c r="Q34" s="18"/>
    </row>
    <row r="35" spans="1:17" ht="25.5" x14ac:dyDescent="0.25">
      <c r="A35" s="18" t="s">
        <v>25</v>
      </c>
      <c r="B35" s="18" t="s">
        <v>665</v>
      </c>
      <c r="C35" s="18" t="s">
        <v>636</v>
      </c>
      <c r="D35" s="18" t="s">
        <v>671</v>
      </c>
      <c r="E35" s="18" t="s">
        <v>666</v>
      </c>
      <c r="F35" s="18" t="s">
        <v>1040</v>
      </c>
      <c r="G35" s="18" t="s">
        <v>350</v>
      </c>
      <c r="H35" s="18"/>
      <c r="I35" s="18"/>
      <c r="J35" s="18"/>
      <c r="K35" s="18"/>
      <c r="L35" s="18"/>
      <c r="M35" s="54"/>
      <c r="N35" s="54"/>
      <c r="O35" s="54"/>
      <c r="P35" s="18"/>
      <c r="Q35" s="18"/>
    </row>
    <row r="36" spans="1:17" ht="25.5" x14ac:dyDescent="0.25">
      <c r="A36" s="18" t="s">
        <v>25</v>
      </c>
      <c r="B36" s="61" t="s">
        <v>672</v>
      </c>
      <c r="C36" s="18" t="s">
        <v>636</v>
      </c>
      <c r="D36" s="18" t="s">
        <v>1041</v>
      </c>
      <c r="E36" s="18" t="s">
        <v>399</v>
      </c>
      <c r="F36" s="18" t="s">
        <v>1040</v>
      </c>
      <c r="G36" s="18" t="s">
        <v>350</v>
      </c>
      <c r="H36" s="18"/>
      <c r="I36" s="18"/>
      <c r="J36" s="18"/>
      <c r="K36" s="18"/>
      <c r="L36" s="18"/>
      <c r="M36" s="54"/>
      <c r="N36" s="54"/>
      <c r="O36" s="54"/>
      <c r="P36" s="18"/>
      <c r="Q36" s="18"/>
    </row>
    <row r="37" spans="1:17" ht="25.5" x14ac:dyDescent="0.25">
      <c r="A37" s="18" t="s">
        <v>25</v>
      </c>
      <c r="B37" s="18" t="s">
        <v>673</v>
      </c>
      <c r="C37" s="18" t="s">
        <v>636</v>
      </c>
      <c r="D37" s="18" t="s">
        <v>1041</v>
      </c>
      <c r="E37" s="18" t="s">
        <v>399</v>
      </c>
      <c r="F37" s="18" t="s">
        <v>1040</v>
      </c>
      <c r="G37" s="18" t="s">
        <v>350</v>
      </c>
      <c r="H37" s="18"/>
      <c r="I37" s="18"/>
      <c r="J37" s="18"/>
      <c r="K37" s="18"/>
      <c r="L37" s="18"/>
      <c r="M37" s="54"/>
      <c r="N37" s="54"/>
      <c r="O37" s="54"/>
      <c r="P37" s="18"/>
      <c r="Q37" s="18"/>
    </row>
    <row r="38" spans="1:17" ht="38.25" x14ac:dyDescent="0.25">
      <c r="A38" s="18" t="s">
        <v>25</v>
      </c>
      <c r="B38" s="18" t="s">
        <v>674</v>
      </c>
      <c r="C38" s="18" t="s">
        <v>636</v>
      </c>
      <c r="D38" s="18" t="s">
        <v>671</v>
      </c>
      <c r="E38" s="18" t="s">
        <v>666</v>
      </c>
      <c r="F38" s="18" t="s">
        <v>1040</v>
      </c>
      <c r="G38" s="18" t="s">
        <v>350</v>
      </c>
      <c r="H38" s="18"/>
      <c r="I38" s="18"/>
      <c r="J38" s="18"/>
      <c r="K38" s="18"/>
      <c r="L38" s="18"/>
      <c r="M38" s="54"/>
      <c r="N38" s="54"/>
      <c r="O38" s="54"/>
      <c r="P38" s="18"/>
      <c r="Q38" s="18"/>
    </row>
    <row r="39" spans="1:17" ht="25.5" x14ac:dyDescent="0.25">
      <c r="A39" s="18" t="s">
        <v>25</v>
      </c>
      <c r="B39" s="18" t="s">
        <v>675</v>
      </c>
      <c r="C39" s="18" t="s">
        <v>636</v>
      </c>
      <c r="D39" s="18" t="s">
        <v>667</v>
      </c>
      <c r="E39" s="18" t="s">
        <v>666</v>
      </c>
      <c r="F39" s="18" t="s">
        <v>1040</v>
      </c>
      <c r="G39" s="18" t="s">
        <v>350</v>
      </c>
      <c r="H39" s="18"/>
      <c r="I39" s="18"/>
      <c r="J39" s="18"/>
      <c r="K39" s="18"/>
      <c r="L39" s="18"/>
      <c r="M39" s="54"/>
      <c r="N39" s="54"/>
      <c r="O39" s="54"/>
      <c r="P39" s="18"/>
      <c r="Q39" s="18"/>
    </row>
    <row r="40" spans="1:17" ht="38.25" x14ac:dyDescent="0.25">
      <c r="A40" s="18" t="s">
        <v>25</v>
      </c>
      <c r="B40" s="18" t="s">
        <v>676</v>
      </c>
      <c r="C40" s="18" t="s">
        <v>636</v>
      </c>
      <c r="D40" s="18" t="s">
        <v>1048</v>
      </c>
      <c r="E40" s="18" t="s">
        <v>666</v>
      </c>
      <c r="F40" s="18" t="s">
        <v>1040</v>
      </c>
      <c r="G40" s="18" t="s">
        <v>350</v>
      </c>
      <c r="H40" s="18"/>
      <c r="I40" s="18"/>
      <c r="J40" s="18"/>
      <c r="K40" s="18"/>
      <c r="L40" s="18"/>
      <c r="M40" s="54"/>
      <c r="N40" s="54"/>
      <c r="O40" s="54"/>
      <c r="P40" s="18"/>
      <c r="Q40" s="18"/>
    </row>
    <row r="41" spans="1:17" ht="25.5" x14ac:dyDescent="0.25">
      <c r="A41" s="18" t="s">
        <v>25</v>
      </c>
      <c r="B41" s="18" t="s">
        <v>661</v>
      </c>
      <c r="C41" s="18" t="s">
        <v>636</v>
      </c>
      <c r="D41" s="18" t="s">
        <v>1047</v>
      </c>
      <c r="E41" s="18" t="s">
        <v>399</v>
      </c>
      <c r="F41" s="18" t="s">
        <v>1040</v>
      </c>
      <c r="G41" s="18" t="s">
        <v>350</v>
      </c>
      <c r="H41" s="18"/>
      <c r="I41" s="18"/>
      <c r="J41" s="18"/>
      <c r="K41" s="18"/>
      <c r="L41" s="18"/>
      <c r="M41" s="54"/>
      <c r="N41" s="54"/>
      <c r="O41" s="54"/>
      <c r="P41" s="18"/>
      <c r="Q41" s="18"/>
    </row>
    <row r="42" spans="1:17" ht="25.5" x14ac:dyDescent="0.25">
      <c r="A42" s="18" t="s">
        <v>25</v>
      </c>
      <c r="B42" s="18" t="s">
        <v>654</v>
      </c>
      <c r="C42" s="18" t="s">
        <v>636</v>
      </c>
      <c r="D42" s="18" t="s">
        <v>1047</v>
      </c>
      <c r="E42" s="18" t="s">
        <v>399</v>
      </c>
      <c r="F42" s="18" t="s">
        <v>1040</v>
      </c>
      <c r="G42" s="18" t="s">
        <v>350</v>
      </c>
      <c r="H42" s="18"/>
      <c r="I42" s="18"/>
      <c r="J42" s="18"/>
      <c r="K42" s="18"/>
      <c r="L42" s="18"/>
      <c r="M42" s="54"/>
      <c r="N42" s="54"/>
      <c r="O42" s="54"/>
      <c r="P42" s="18"/>
      <c r="Q42" s="18"/>
    </row>
    <row r="43" spans="1:17" ht="25.5" x14ac:dyDescent="0.25">
      <c r="A43" s="18" t="s">
        <v>25</v>
      </c>
      <c r="B43" s="18" t="s">
        <v>655</v>
      </c>
      <c r="C43" s="18" t="s">
        <v>636</v>
      </c>
      <c r="D43" s="18" t="s">
        <v>1047</v>
      </c>
      <c r="E43" s="18" t="s">
        <v>399</v>
      </c>
      <c r="F43" s="18" t="s">
        <v>1040</v>
      </c>
      <c r="G43" s="18" t="s">
        <v>350</v>
      </c>
      <c r="H43" s="18"/>
      <c r="I43" s="18"/>
      <c r="J43" s="18"/>
      <c r="K43" s="18"/>
      <c r="L43" s="18"/>
      <c r="M43" s="54"/>
      <c r="N43" s="54"/>
      <c r="O43" s="54"/>
      <c r="P43" s="18"/>
      <c r="Q43" s="18"/>
    </row>
    <row r="44" spans="1:17" ht="25.5" x14ac:dyDescent="0.25">
      <c r="A44" s="18" t="s">
        <v>25</v>
      </c>
      <c r="B44" s="18" t="s">
        <v>382</v>
      </c>
      <c r="C44" s="18" t="s">
        <v>636</v>
      </c>
      <c r="D44" s="18" t="s">
        <v>1047</v>
      </c>
      <c r="E44" s="18" t="s">
        <v>399</v>
      </c>
      <c r="F44" s="18" t="s">
        <v>1040</v>
      </c>
      <c r="G44" s="18" t="s">
        <v>350</v>
      </c>
      <c r="H44" s="18"/>
      <c r="I44" s="18"/>
      <c r="J44" s="18"/>
      <c r="K44" s="18"/>
      <c r="L44" s="18"/>
      <c r="M44" s="54"/>
      <c r="N44" s="54"/>
      <c r="O44" s="54"/>
      <c r="P44" s="18"/>
      <c r="Q44" s="18"/>
    </row>
    <row r="45" spans="1:17" ht="38.25" x14ac:dyDescent="0.25">
      <c r="A45" s="18" t="s">
        <v>25</v>
      </c>
      <c r="B45" s="18" t="s">
        <v>677</v>
      </c>
      <c r="C45" s="18" t="s">
        <v>636</v>
      </c>
      <c r="D45" s="18" t="s">
        <v>1041</v>
      </c>
      <c r="E45" s="18" t="s">
        <v>399</v>
      </c>
      <c r="F45" s="18" t="s">
        <v>1054</v>
      </c>
      <c r="G45" s="18" t="s">
        <v>1055</v>
      </c>
      <c r="H45" s="18"/>
      <c r="I45" s="18"/>
      <c r="J45" s="18"/>
      <c r="K45" s="18"/>
      <c r="L45" s="18"/>
      <c r="M45" s="54"/>
      <c r="N45" s="54"/>
      <c r="O45" s="54"/>
      <c r="P45" s="18"/>
      <c r="Q45" s="18"/>
    </row>
    <row r="46" spans="1:17" x14ac:dyDescent="0.25">
      <c r="A46" s="18" t="s">
        <v>27</v>
      </c>
      <c r="B46" s="18" t="s">
        <v>678</v>
      </c>
      <c r="C46" s="18" t="s">
        <v>636</v>
      </c>
      <c r="D46" s="18" t="s">
        <v>1053</v>
      </c>
      <c r="E46" s="18" t="s">
        <v>687</v>
      </c>
      <c r="F46" s="18" t="s">
        <v>1040</v>
      </c>
      <c r="G46" s="18" t="s">
        <v>350</v>
      </c>
      <c r="H46" s="18"/>
      <c r="I46" s="18"/>
      <c r="J46" s="18"/>
      <c r="K46" s="18"/>
      <c r="L46" s="18"/>
      <c r="M46" s="54"/>
      <c r="N46" s="54"/>
      <c r="O46" s="54"/>
      <c r="P46" s="18"/>
      <c r="Q46" s="18"/>
    </row>
    <row r="47" spans="1:17" x14ac:dyDescent="0.25">
      <c r="A47" s="18" t="s">
        <v>27</v>
      </c>
      <c r="B47" s="18" t="s">
        <v>679</v>
      </c>
      <c r="C47" s="18" t="s">
        <v>636</v>
      </c>
      <c r="D47" s="18" t="s">
        <v>1053</v>
      </c>
      <c r="E47" s="18" t="s">
        <v>687</v>
      </c>
      <c r="F47" s="18" t="s">
        <v>1040</v>
      </c>
      <c r="G47" s="18" t="s">
        <v>350</v>
      </c>
      <c r="H47" s="18"/>
      <c r="I47" s="18"/>
      <c r="J47" s="18"/>
      <c r="K47" s="18"/>
      <c r="L47" s="18"/>
      <c r="M47" s="54"/>
      <c r="N47" s="54"/>
      <c r="O47" s="54"/>
      <c r="P47" s="18"/>
      <c r="Q47" s="18"/>
    </row>
    <row r="48" spans="1:17" x14ac:dyDescent="0.25">
      <c r="A48" s="18" t="s">
        <v>27</v>
      </c>
      <c r="B48" s="18" t="s">
        <v>680</v>
      </c>
      <c r="C48" s="18" t="s">
        <v>636</v>
      </c>
      <c r="D48" s="18" t="s">
        <v>1053</v>
      </c>
      <c r="E48" s="18" t="s">
        <v>687</v>
      </c>
      <c r="F48" s="18" t="s">
        <v>1040</v>
      </c>
      <c r="G48" s="18" t="s">
        <v>350</v>
      </c>
      <c r="H48" s="18"/>
      <c r="I48" s="18"/>
      <c r="J48" s="18"/>
      <c r="K48" s="18"/>
      <c r="L48" s="18"/>
      <c r="M48" s="54"/>
      <c r="N48" s="54"/>
      <c r="O48" s="54"/>
      <c r="P48" s="18"/>
      <c r="Q48" s="18"/>
    </row>
    <row r="49" spans="1:17" ht="25.5" x14ac:dyDescent="0.25">
      <c r="A49" s="18" t="s">
        <v>27</v>
      </c>
      <c r="B49" s="18" t="s">
        <v>681</v>
      </c>
      <c r="C49" s="18" t="s">
        <v>636</v>
      </c>
      <c r="D49" s="18" t="s">
        <v>1053</v>
      </c>
      <c r="E49" s="18" t="s">
        <v>666</v>
      </c>
      <c r="F49" s="18" t="s">
        <v>1040</v>
      </c>
      <c r="G49" s="18" t="s">
        <v>350</v>
      </c>
      <c r="H49" s="18"/>
      <c r="I49" s="18"/>
      <c r="J49" s="18"/>
      <c r="K49" s="18"/>
      <c r="L49" s="18"/>
      <c r="M49" s="54"/>
      <c r="N49" s="54"/>
      <c r="O49" s="54"/>
      <c r="P49" s="18"/>
      <c r="Q49" s="18"/>
    </row>
    <row r="50" spans="1:17" ht="25.5" x14ac:dyDescent="0.25">
      <c r="A50" s="18" t="s">
        <v>27</v>
      </c>
      <c r="B50" s="18" t="s">
        <v>682</v>
      </c>
      <c r="C50" s="18" t="s">
        <v>636</v>
      </c>
      <c r="D50" s="18" t="s">
        <v>1053</v>
      </c>
      <c r="E50" s="18" t="s">
        <v>687</v>
      </c>
      <c r="F50" s="18" t="s">
        <v>1054</v>
      </c>
      <c r="G50" s="18" t="s">
        <v>350</v>
      </c>
      <c r="H50" s="18"/>
      <c r="I50" s="18"/>
      <c r="J50" s="18"/>
      <c r="K50" s="18"/>
      <c r="L50" s="18"/>
      <c r="M50" s="54"/>
      <c r="N50" s="54"/>
      <c r="O50" s="54"/>
      <c r="P50" s="18"/>
      <c r="Q50" s="18"/>
    </row>
    <row r="51" spans="1:17" ht="25.5" x14ac:dyDescent="0.25">
      <c r="A51" s="18" t="s">
        <v>27</v>
      </c>
      <c r="B51" s="18" t="s">
        <v>683</v>
      </c>
      <c r="C51" s="18" t="s">
        <v>636</v>
      </c>
      <c r="D51" s="18" t="s">
        <v>1041</v>
      </c>
      <c r="E51" s="18" t="s">
        <v>687</v>
      </c>
      <c r="F51" s="18" t="s">
        <v>1040</v>
      </c>
      <c r="G51" s="18" t="s">
        <v>350</v>
      </c>
      <c r="H51" s="18"/>
      <c r="I51" s="18"/>
      <c r="J51" s="18"/>
      <c r="K51" s="18"/>
      <c r="L51" s="18"/>
      <c r="M51" s="54"/>
      <c r="N51" s="54"/>
      <c r="O51" s="54"/>
      <c r="P51" s="18"/>
      <c r="Q51" s="18"/>
    </row>
    <row r="52" spans="1:17" ht="25.5" x14ac:dyDescent="0.25">
      <c r="A52" s="18" t="s">
        <v>27</v>
      </c>
      <c r="B52" s="18" t="s">
        <v>684</v>
      </c>
      <c r="C52" s="18" t="s">
        <v>636</v>
      </c>
      <c r="D52" s="18" t="s">
        <v>685</v>
      </c>
      <c r="E52" s="18" t="s">
        <v>687</v>
      </c>
      <c r="F52" s="18" t="s">
        <v>1040</v>
      </c>
      <c r="G52" s="18" t="s">
        <v>350</v>
      </c>
      <c r="H52" s="18"/>
      <c r="I52" s="18"/>
      <c r="J52" s="18"/>
      <c r="K52" s="18"/>
      <c r="L52" s="18"/>
      <c r="M52" s="54"/>
      <c r="N52" s="54"/>
      <c r="O52" s="54"/>
      <c r="P52" s="18"/>
      <c r="Q52" s="18"/>
    </row>
    <row r="53" spans="1:17" ht="51" x14ac:dyDescent="0.25">
      <c r="A53" s="18" t="s">
        <v>27</v>
      </c>
      <c r="B53" s="18" t="s">
        <v>686</v>
      </c>
      <c r="C53" s="18" t="s">
        <v>636</v>
      </c>
      <c r="D53" s="64" t="s">
        <v>1046</v>
      </c>
      <c r="E53" s="18" t="s">
        <v>687</v>
      </c>
      <c r="F53" s="18" t="s">
        <v>1040</v>
      </c>
      <c r="G53" s="18" t="s">
        <v>350</v>
      </c>
      <c r="H53" s="18"/>
      <c r="I53" s="18"/>
      <c r="J53" s="18"/>
      <c r="K53" s="18"/>
      <c r="L53" s="18"/>
      <c r="M53" s="54"/>
      <c r="N53" s="54"/>
      <c r="O53" s="54"/>
      <c r="P53" s="18"/>
      <c r="Q53" s="18"/>
    </row>
    <row r="54" spans="1:17" ht="25.5" x14ac:dyDescent="0.25">
      <c r="A54" s="18" t="s">
        <v>29</v>
      </c>
      <c r="B54" s="18" t="s">
        <v>972</v>
      </c>
      <c r="C54" s="18" t="s">
        <v>636</v>
      </c>
      <c r="D54" s="18" t="s">
        <v>688</v>
      </c>
      <c r="E54" s="18" t="s">
        <v>666</v>
      </c>
      <c r="F54" s="18" t="s">
        <v>1040</v>
      </c>
      <c r="G54" s="18" t="s">
        <v>350</v>
      </c>
      <c r="H54" s="18"/>
      <c r="I54" s="18"/>
      <c r="J54" s="18"/>
      <c r="K54" s="18"/>
      <c r="L54" s="18"/>
      <c r="M54" s="54"/>
      <c r="N54" s="54"/>
      <c r="O54" s="54"/>
      <c r="P54" s="18"/>
      <c r="Q54" s="18"/>
    </row>
    <row r="55" spans="1:17" x14ac:dyDescent="0.25">
      <c r="A55" s="18" t="s">
        <v>29</v>
      </c>
      <c r="B55" s="18" t="s">
        <v>693</v>
      </c>
      <c r="C55" s="18" t="s">
        <v>636</v>
      </c>
      <c r="D55" s="18" t="s">
        <v>689</v>
      </c>
      <c r="E55" s="18">
        <v>5</v>
      </c>
      <c r="F55" s="18" t="s">
        <v>1040</v>
      </c>
      <c r="G55" s="18" t="s">
        <v>350</v>
      </c>
      <c r="H55" s="18"/>
      <c r="I55" s="18"/>
      <c r="J55" s="18"/>
      <c r="K55" s="18"/>
      <c r="L55" s="18"/>
      <c r="M55" s="54"/>
      <c r="N55" s="54"/>
      <c r="O55" s="54"/>
      <c r="P55" s="18"/>
      <c r="Q55" s="18"/>
    </row>
    <row r="56" spans="1:17" x14ac:dyDescent="0.25">
      <c r="A56" s="18" t="s">
        <v>29</v>
      </c>
      <c r="B56" s="18" t="s">
        <v>694</v>
      </c>
      <c r="C56" s="18" t="s">
        <v>636</v>
      </c>
      <c r="D56" s="18" t="s">
        <v>690</v>
      </c>
      <c r="E56" s="18">
        <v>5</v>
      </c>
      <c r="F56" s="18" t="s">
        <v>1040</v>
      </c>
      <c r="G56" s="18" t="s">
        <v>350</v>
      </c>
      <c r="H56" s="18"/>
      <c r="I56" s="18"/>
      <c r="J56" s="18"/>
      <c r="K56" s="18"/>
      <c r="L56" s="18"/>
      <c r="M56" s="54"/>
      <c r="N56" s="54"/>
      <c r="O56" s="54"/>
      <c r="P56" s="18"/>
      <c r="Q56" s="18"/>
    </row>
    <row r="57" spans="1:17" x14ac:dyDescent="0.25">
      <c r="A57" s="18" t="s">
        <v>29</v>
      </c>
      <c r="B57" s="18" t="s">
        <v>695</v>
      </c>
      <c r="C57" s="18" t="s">
        <v>636</v>
      </c>
      <c r="D57" s="18" t="s">
        <v>691</v>
      </c>
      <c r="E57" s="18">
        <v>5</v>
      </c>
      <c r="F57" s="18" t="s">
        <v>1040</v>
      </c>
      <c r="G57" s="18" t="s">
        <v>350</v>
      </c>
      <c r="H57" s="18"/>
      <c r="I57" s="18"/>
      <c r="J57" s="18"/>
      <c r="K57" s="18"/>
      <c r="L57" s="18"/>
      <c r="M57" s="54"/>
      <c r="N57" s="54"/>
      <c r="O57" s="54"/>
      <c r="P57" s="18"/>
      <c r="Q57" s="18"/>
    </row>
    <row r="58" spans="1:17" ht="25.5" x14ac:dyDescent="0.25">
      <c r="A58" s="18" t="s">
        <v>29</v>
      </c>
      <c r="B58" s="18" t="s">
        <v>692</v>
      </c>
      <c r="C58" s="18" t="s">
        <v>636</v>
      </c>
      <c r="D58" s="64" t="s">
        <v>1046</v>
      </c>
      <c r="E58" s="18" t="s">
        <v>399</v>
      </c>
      <c r="F58" s="18" t="s">
        <v>1054</v>
      </c>
      <c r="G58" s="18" t="s">
        <v>350</v>
      </c>
      <c r="H58" s="18"/>
      <c r="I58" s="18"/>
      <c r="J58" s="18"/>
      <c r="K58" s="18"/>
      <c r="L58" s="18"/>
      <c r="M58" s="54"/>
      <c r="N58" s="54"/>
      <c r="O58" s="54"/>
      <c r="P58" s="18"/>
      <c r="Q58" s="18"/>
    </row>
    <row r="59" spans="1:17" ht="25.5" x14ac:dyDescent="0.25">
      <c r="A59" s="18" t="s">
        <v>30</v>
      </c>
      <c r="B59" s="18" t="s">
        <v>696</v>
      </c>
      <c r="C59" s="18" t="s">
        <v>636</v>
      </c>
      <c r="D59" s="64" t="s">
        <v>1051</v>
      </c>
      <c r="E59" s="18" t="s">
        <v>399</v>
      </c>
      <c r="F59" s="18" t="s">
        <v>1054</v>
      </c>
      <c r="G59" s="18" t="s">
        <v>1055</v>
      </c>
      <c r="H59" s="18"/>
      <c r="I59" s="18"/>
      <c r="J59" s="18"/>
      <c r="K59" s="18"/>
      <c r="L59" s="18"/>
      <c r="M59" s="54"/>
      <c r="N59" s="54"/>
      <c r="O59" s="54"/>
      <c r="P59" s="18"/>
      <c r="Q59" s="18"/>
    </row>
    <row r="60" spans="1:17" ht="38.25" x14ac:dyDescent="0.25">
      <c r="A60" s="18" t="s">
        <v>30</v>
      </c>
      <c r="B60" s="18" t="s">
        <v>697</v>
      </c>
      <c r="C60" s="18" t="s">
        <v>636</v>
      </c>
      <c r="D60" s="64" t="s">
        <v>1052</v>
      </c>
      <c r="E60" s="18" t="s">
        <v>399</v>
      </c>
      <c r="F60" s="18" t="s">
        <v>1054</v>
      </c>
      <c r="G60" s="18" t="s">
        <v>1055</v>
      </c>
      <c r="H60" s="18"/>
      <c r="I60" s="18"/>
      <c r="J60" s="18"/>
      <c r="K60" s="18"/>
      <c r="L60" s="18"/>
      <c r="M60" s="54"/>
      <c r="N60" s="54"/>
      <c r="O60" s="54"/>
      <c r="P60" s="18"/>
      <c r="Q60" s="18"/>
    </row>
    <row r="61" spans="1:17" ht="51" x14ac:dyDescent="0.25">
      <c r="A61" s="18" t="s">
        <v>30</v>
      </c>
      <c r="B61" s="18" t="s">
        <v>698</v>
      </c>
      <c r="C61" s="18" t="s">
        <v>636</v>
      </c>
      <c r="D61" s="64" t="s">
        <v>1051</v>
      </c>
      <c r="E61" s="18" t="s">
        <v>399</v>
      </c>
      <c r="F61" s="18" t="s">
        <v>1054</v>
      </c>
      <c r="G61" s="18" t="s">
        <v>1055</v>
      </c>
      <c r="H61" s="18"/>
      <c r="I61" s="18"/>
      <c r="J61" s="18"/>
      <c r="K61" s="18"/>
      <c r="L61" s="18"/>
      <c r="M61" s="54"/>
      <c r="N61" s="54"/>
      <c r="O61" s="54"/>
      <c r="P61" s="18"/>
      <c r="Q61" s="18"/>
    </row>
    <row r="62" spans="1:17" ht="25.5" x14ac:dyDescent="0.25">
      <c r="A62" s="18" t="s">
        <v>30</v>
      </c>
      <c r="B62" s="18" t="s">
        <v>699</v>
      </c>
      <c r="C62" s="18" t="s">
        <v>636</v>
      </c>
      <c r="D62" s="64" t="s">
        <v>1051</v>
      </c>
      <c r="E62" s="18" t="s">
        <v>399</v>
      </c>
      <c r="F62" s="18" t="s">
        <v>1054</v>
      </c>
      <c r="G62" s="18" t="s">
        <v>350</v>
      </c>
      <c r="H62" s="18"/>
      <c r="I62" s="18"/>
      <c r="J62" s="18"/>
      <c r="K62" s="18"/>
      <c r="L62" s="18"/>
      <c r="M62" s="54"/>
      <c r="N62" s="54"/>
      <c r="O62" s="54"/>
      <c r="P62" s="18"/>
      <c r="Q62" s="18"/>
    </row>
    <row r="63" spans="1:17" ht="38.25" x14ac:dyDescent="0.25">
      <c r="A63" s="18" t="s">
        <v>30</v>
      </c>
      <c r="B63" s="18" t="s">
        <v>700</v>
      </c>
      <c r="C63" s="18" t="s">
        <v>636</v>
      </c>
      <c r="D63" s="64" t="s">
        <v>1051</v>
      </c>
      <c r="E63" s="18" t="s">
        <v>399</v>
      </c>
      <c r="F63" s="18" t="s">
        <v>1054</v>
      </c>
      <c r="G63" s="18" t="s">
        <v>350</v>
      </c>
      <c r="H63" s="18"/>
      <c r="I63" s="18"/>
      <c r="J63" s="18"/>
      <c r="K63" s="18"/>
      <c r="L63" s="18"/>
      <c r="M63" s="54"/>
      <c r="N63" s="54"/>
      <c r="O63" s="54"/>
      <c r="P63" s="18"/>
      <c r="Q63" s="18"/>
    </row>
    <row r="64" spans="1:17" ht="25.5" x14ac:dyDescent="0.25">
      <c r="A64" s="18" t="s">
        <v>33</v>
      </c>
      <c r="B64" s="18" t="s">
        <v>701</v>
      </c>
      <c r="C64" s="18" t="s">
        <v>636</v>
      </c>
      <c r="D64" s="18" t="s">
        <v>667</v>
      </c>
      <c r="E64" s="18" t="s">
        <v>399</v>
      </c>
      <c r="F64" s="18" t="s">
        <v>1040</v>
      </c>
      <c r="G64" s="18" t="s">
        <v>350</v>
      </c>
      <c r="H64" s="18"/>
      <c r="I64" s="18"/>
      <c r="J64" s="18"/>
      <c r="K64" s="18"/>
      <c r="L64" s="18"/>
      <c r="M64" s="54"/>
      <c r="N64" s="54"/>
      <c r="O64" s="54"/>
      <c r="P64" s="18"/>
      <c r="Q64" s="18"/>
    </row>
    <row r="65" spans="1:17" ht="25.5" x14ac:dyDescent="0.25">
      <c r="A65" s="18" t="s">
        <v>33</v>
      </c>
      <c r="B65" s="18" t="s">
        <v>702</v>
      </c>
      <c r="C65" s="18" t="s">
        <v>636</v>
      </c>
      <c r="D65" s="18" t="s">
        <v>1050</v>
      </c>
      <c r="E65" s="18" t="s">
        <v>399</v>
      </c>
      <c r="F65" s="18" t="s">
        <v>1040</v>
      </c>
      <c r="G65" s="18" t="s">
        <v>350</v>
      </c>
      <c r="H65" s="18"/>
      <c r="I65" s="18"/>
      <c r="J65" s="18"/>
      <c r="K65" s="18"/>
      <c r="L65" s="18"/>
      <c r="M65" s="54"/>
      <c r="N65" s="54"/>
      <c r="O65" s="54"/>
      <c r="P65" s="18"/>
      <c r="Q65" s="18"/>
    </row>
    <row r="66" spans="1:17" ht="25.5" x14ac:dyDescent="0.25">
      <c r="A66" s="18" t="s">
        <v>33</v>
      </c>
      <c r="B66" s="18" t="s">
        <v>704</v>
      </c>
      <c r="C66" s="18" t="s">
        <v>636</v>
      </c>
      <c r="D66" s="18" t="s">
        <v>705</v>
      </c>
      <c r="E66" s="18" t="s">
        <v>399</v>
      </c>
      <c r="F66" s="18" t="s">
        <v>1040</v>
      </c>
      <c r="G66" s="18" t="s">
        <v>350</v>
      </c>
      <c r="H66" s="18"/>
      <c r="I66" s="18"/>
      <c r="J66" s="18"/>
      <c r="K66" s="18"/>
      <c r="L66" s="18"/>
      <c r="M66" s="54"/>
      <c r="N66" s="54"/>
      <c r="O66" s="54"/>
      <c r="P66" s="18"/>
      <c r="Q66" s="18"/>
    </row>
    <row r="67" spans="1:17" ht="25.5" x14ac:dyDescent="0.25">
      <c r="A67" s="18" t="s">
        <v>33</v>
      </c>
      <c r="B67" s="18" t="s">
        <v>706</v>
      </c>
      <c r="C67" s="18" t="s">
        <v>636</v>
      </c>
      <c r="D67" s="18" t="s">
        <v>688</v>
      </c>
      <c r="E67" s="18" t="s">
        <v>399</v>
      </c>
      <c r="F67" s="18" t="s">
        <v>1040</v>
      </c>
      <c r="G67" s="18" t="s">
        <v>350</v>
      </c>
      <c r="H67" s="18"/>
      <c r="I67" s="18"/>
      <c r="J67" s="18"/>
      <c r="K67" s="18"/>
      <c r="L67" s="18"/>
      <c r="M67" s="54"/>
      <c r="N67" s="54"/>
      <c r="O67" s="54"/>
      <c r="P67" s="18"/>
      <c r="Q67" s="18"/>
    </row>
    <row r="68" spans="1:17" ht="38.25" x14ac:dyDescent="0.25">
      <c r="A68" s="18" t="s">
        <v>33</v>
      </c>
      <c r="B68" s="18" t="s">
        <v>707</v>
      </c>
      <c r="C68" s="18" t="s">
        <v>636</v>
      </c>
      <c r="D68" s="18" t="s">
        <v>708</v>
      </c>
      <c r="E68" s="18" t="s">
        <v>399</v>
      </c>
      <c r="F68" s="18" t="s">
        <v>1040</v>
      </c>
      <c r="G68" s="18" t="s">
        <v>350</v>
      </c>
      <c r="H68" s="18"/>
      <c r="I68" s="18"/>
      <c r="J68" s="18"/>
      <c r="K68" s="18"/>
      <c r="L68" s="18"/>
      <c r="M68" s="54"/>
      <c r="N68" s="54"/>
      <c r="O68" s="54"/>
      <c r="P68" s="18"/>
      <c r="Q68" s="18"/>
    </row>
    <row r="69" spans="1:17" ht="38.25" x14ac:dyDescent="0.25">
      <c r="A69" s="18" t="s">
        <v>33</v>
      </c>
      <c r="B69" s="18" t="s">
        <v>709</v>
      </c>
      <c r="C69" s="18" t="s">
        <v>636</v>
      </c>
      <c r="D69" s="18" t="s">
        <v>713</v>
      </c>
      <c r="E69" s="18" t="s">
        <v>399</v>
      </c>
      <c r="F69" s="18" t="s">
        <v>1054</v>
      </c>
      <c r="G69" s="18" t="s">
        <v>1055</v>
      </c>
      <c r="H69" s="18"/>
      <c r="I69" s="18"/>
      <c r="J69" s="18"/>
      <c r="K69" s="18"/>
      <c r="L69" s="18"/>
      <c r="M69" s="54"/>
      <c r="N69" s="54"/>
      <c r="O69" s="54"/>
      <c r="P69" s="18"/>
      <c r="Q69" s="18"/>
    </row>
    <row r="70" spans="1:17" ht="25.5" x14ac:dyDescent="0.25">
      <c r="A70" s="18" t="s">
        <v>33</v>
      </c>
      <c r="B70" s="18" t="s">
        <v>710</v>
      </c>
      <c r="C70" s="18" t="s">
        <v>636</v>
      </c>
      <c r="D70" s="18" t="s">
        <v>688</v>
      </c>
      <c r="E70" s="18" t="s">
        <v>399</v>
      </c>
      <c r="F70" s="18" t="s">
        <v>1040</v>
      </c>
      <c r="G70" s="18" t="s">
        <v>350</v>
      </c>
      <c r="H70" s="18"/>
      <c r="I70" s="18"/>
      <c r="J70" s="18"/>
      <c r="K70" s="18"/>
      <c r="L70" s="18"/>
      <c r="M70" s="54"/>
      <c r="N70" s="54"/>
      <c r="O70" s="54"/>
      <c r="P70" s="18"/>
      <c r="Q70" s="18"/>
    </row>
    <row r="71" spans="1:17" ht="25.5" x14ac:dyDescent="0.25">
      <c r="A71" s="18" t="s">
        <v>33</v>
      </c>
      <c r="B71" s="18" t="s">
        <v>539</v>
      </c>
      <c r="C71" s="18" t="s">
        <v>636</v>
      </c>
      <c r="D71" s="64" t="s">
        <v>1049</v>
      </c>
      <c r="E71" s="18" t="s">
        <v>399</v>
      </c>
      <c r="F71" s="18" t="s">
        <v>1040</v>
      </c>
      <c r="G71" s="18" t="s">
        <v>350</v>
      </c>
      <c r="H71" s="18"/>
      <c r="I71" s="18"/>
      <c r="J71" s="18"/>
      <c r="K71" s="18"/>
      <c r="L71" s="18"/>
      <c r="M71" s="54"/>
      <c r="N71" s="54"/>
      <c r="O71" s="54"/>
      <c r="P71" s="18"/>
      <c r="Q71" s="18"/>
    </row>
    <row r="72" spans="1:17" ht="25.5" x14ac:dyDescent="0.25">
      <c r="A72" s="18" t="s">
        <v>33</v>
      </c>
      <c r="B72" s="18" t="s">
        <v>711</v>
      </c>
      <c r="C72" s="18" t="s">
        <v>636</v>
      </c>
      <c r="D72" s="18" t="s">
        <v>712</v>
      </c>
      <c r="E72" s="18" t="s">
        <v>399</v>
      </c>
      <c r="F72" s="18" t="s">
        <v>1040</v>
      </c>
      <c r="G72" s="18" t="s">
        <v>350</v>
      </c>
      <c r="H72" s="18"/>
      <c r="I72" s="18"/>
      <c r="J72" s="18"/>
      <c r="K72" s="18"/>
      <c r="L72" s="18"/>
      <c r="M72" s="54"/>
      <c r="N72" s="54"/>
      <c r="O72" s="54"/>
      <c r="P72" s="18"/>
      <c r="Q72" s="18"/>
    </row>
    <row r="73" spans="1:17" ht="25.5" x14ac:dyDescent="0.25">
      <c r="A73" s="18" t="s">
        <v>35</v>
      </c>
      <c r="B73" s="18" t="s">
        <v>714</v>
      </c>
      <c r="C73" s="18" t="s">
        <v>636</v>
      </c>
      <c r="D73" s="18" t="s">
        <v>712</v>
      </c>
      <c r="E73" s="18" t="s">
        <v>399</v>
      </c>
      <c r="F73" s="18" t="s">
        <v>1040</v>
      </c>
      <c r="G73" s="18" t="s">
        <v>350</v>
      </c>
      <c r="H73" s="18"/>
      <c r="I73" s="18"/>
      <c r="J73" s="18"/>
      <c r="K73" s="18"/>
      <c r="L73" s="18"/>
      <c r="M73" s="54"/>
      <c r="N73" s="54"/>
      <c r="O73" s="54"/>
      <c r="P73" s="18"/>
      <c r="Q73" s="18"/>
    </row>
    <row r="74" spans="1:17" ht="25.5" x14ac:dyDescent="0.25">
      <c r="A74" s="18" t="s">
        <v>35</v>
      </c>
      <c r="B74" s="18" t="s">
        <v>715</v>
      </c>
      <c r="C74" s="18" t="s">
        <v>636</v>
      </c>
      <c r="D74" s="18" t="s">
        <v>1047</v>
      </c>
      <c r="E74" s="18" t="s">
        <v>399</v>
      </c>
      <c r="F74" s="18" t="s">
        <v>1040</v>
      </c>
      <c r="G74" s="18" t="s">
        <v>350</v>
      </c>
      <c r="H74" s="18"/>
      <c r="I74" s="18"/>
      <c r="J74" s="18"/>
      <c r="K74" s="18"/>
      <c r="L74" s="18"/>
      <c r="M74" s="54"/>
      <c r="N74" s="54"/>
      <c r="O74" s="54"/>
      <c r="P74" s="18"/>
      <c r="Q74" s="18"/>
    </row>
    <row r="75" spans="1:17" ht="25.5" x14ac:dyDescent="0.25">
      <c r="A75" s="18" t="s">
        <v>35</v>
      </c>
      <c r="B75" s="18" t="s">
        <v>711</v>
      </c>
      <c r="C75" s="18" t="s">
        <v>636</v>
      </c>
      <c r="D75" s="18" t="s">
        <v>712</v>
      </c>
      <c r="E75" s="18" t="s">
        <v>666</v>
      </c>
      <c r="F75" s="18" t="s">
        <v>1040</v>
      </c>
      <c r="G75" s="18" t="s">
        <v>350</v>
      </c>
      <c r="H75" s="18"/>
      <c r="I75" s="18"/>
      <c r="J75" s="18"/>
      <c r="K75" s="18"/>
      <c r="L75" s="18"/>
      <c r="M75" s="54"/>
      <c r="N75" s="54"/>
      <c r="O75" s="54"/>
      <c r="P75" s="18"/>
      <c r="Q75" s="18"/>
    </row>
    <row r="76" spans="1:17" x14ac:dyDescent="0.25">
      <c r="A76" s="18" t="s">
        <v>35</v>
      </c>
      <c r="B76" s="18" t="s">
        <v>701</v>
      </c>
      <c r="C76" s="18" t="s">
        <v>636</v>
      </c>
      <c r="D76" s="18" t="s">
        <v>712</v>
      </c>
      <c r="E76" s="18" t="s">
        <v>720</v>
      </c>
      <c r="F76" s="18" t="s">
        <v>1040</v>
      </c>
      <c r="G76" s="18" t="s">
        <v>350</v>
      </c>
      <c r="H76" s="18"/>
      <c r="I76" s="18"/>
      <c r="J76" s="18"/>
      <c r="K76" s="18"/>
      <c r="L76" s="18"/>
      <c r="M76" s="54"/>
      <c r="N76" s="54"/>
      <c r="O76" s="54"/>
      <c r="P76" s="18"/>
      <c r="Q76" s="18"/>
    </row>
    <row r="77" spans="1:17" ht="25.5" x14ac:dyDescent="0.25">
      <c r="A77" s="18" t="s">
        <v>35</v>
      </c>
      <c r="B77" s="18" t="s">
        <v>716</v>
      </c>
      <c r="C77" s="18" t="s">
        <v>636</v>
      </c>
      <c r="D77" s="18" t="s">
        <v>712</v>
      </c>
      <c r="E77" s="18" t="s">
        <v>399</v>
      </c>
      <c r="F77" s="18" t="s">
        <v>1040</v>
      </c>
      <c r="G77" s="18" t="s">
        <v>350</v>
      </c>
      <c r="H77" s="18"/>
      <c r="I77" s="18"/>
      <c r="J77" s="18"/>
      <c r="K77" s="18"/>
      <c r="L77" s="18"/>
      <c r="M77" s="54"/>
      <c r="N77" s="54"/>
      <c r="O77" s="54"/>
      <c r="P77" s="18"/>
      <c r="Q77" s="18"/>
    </row>
    <row r="78" spans="1:17" ht="25.5" x14ac:dyDescent="0.25">
      <c r="A78" s="18" t="s">
        <v>35</v>
      </c>
      <c r="B78" s="18" t="s">
        <v>717</v>
      </c>
      <c r="C78" s="18" t="s">
        <v>636</v>
      </c>
      <c r="D78" s="18" t="s">
        <v>712</v>
      </c>
      <c r="E78" s="18" t="s">
        <v>399</v>
      </c>
      <c r="F78" s="18" t="s">
        <v>1040</v>
      </c>
      <c r="G78" s="18" t="s">
        <v>350</v>
      </c>
      <c r="H78" s="18"/>
      <c r="I78" s="18"/>
      <c r="J78" s="18"/>
      <c r="K78" s="18"/>
      <c r="L78" s="18"/>
      <c r="M78" s="54"/>
      <c r="N78" s="54"/>
      <c r="O78" s="54"/>
      <c r="P78" s="18"/>
      <c r="Q78" s="18"/>
    </row>
    <row r="79" spans="1:17" ht="25.5" x14ac:dyDescent="0.25">
      <c r="A79" s="18" t="s">
        <v>35</v>
      </c>
      <c r="B79" s="18" t="s">
        <v>718</v>
      </c>
      <c r="C79" s="18" t="s">
        <v>636</v>
      </c>
      <c r="D79" s="18" t="s">
        <v>1041</v>
      </c>
      <c r="E79" s="18" t="s">
        <v>720</v>
      </c>
      <c r="F79" s="18" t="s">
        <v>1040</v>
      </c>
      <c r="G79" s="18" t="s">
        <v>350</v>
      </c>
      <c r="H79" s="18"/>
      <c r="I79" s="18"/>
      <c r="J79" s="18"/>
      <c r="K79" s="18"/>
      <c r="L79" s="18"/>
      <c r="M79" s="54"/>
      <c r="N79" s="54"/>
      <c r="O79" s="54"/>
      <c r="P79" s="18"/>
      <c r="Q79" s="18"/>
    </row>
    <row r="80" spans="1:17" ht="38.25" x14ac:dyDescent="0.25">
      <c r="A80" s="18" t="s">
        <v>35</v>
      </c>
      <c r="B80" s="18" t="s">
        <v>719</v>
      </c>
      <c r="C80" s="18" t="s">
        <v>636</v>
      </c>
      <c r="D80" s="64" t="s">
        <v>662</v>
      </c>
      <c r="E80" s="18" t="s">
        <v>666</v>
      </c>
      <c r="F80" s="18" t="s">
        <v>1040</v>
      </c>
      <c r="G80" s="18" t="s">
        <v>350</v>
      </c>
      <c r="H80" s="18"/>
      <c r="I80" s="18"/>
      <c r="J80" s="18"/>
      <c r="K80" s="18"/>
      <c r="L80" s="18"/>
      <c r="M80" s="54"/>
      <c r="N80" s="54"/>
      <c r="O80" s="54"/>
      <c r="P80" s="18"/>
      <c r="Q80" s="18"/>
    </row>
    <row r="81" spans="1:17" ht="25.5" x14ac:dyDescent="0.25">
      <c r="A81" s="18" t="s">
        <v>36</v>
      </c>
      <c r="B81" s="18" t="s">
        <v>382</v>
      </c>
      <c r="C81" s="18" t="s">
        <v>636</v>
      </c>
      <c r="D81" s="18" t="s">
        <v>1041</v>
      </c>
      <c r="E81" s="18" t="s">
        <v>666</v>
      </c>
      <c r="F81" s="18" t="s">
        <v>1040</v>
      </c>
      <c r="G81" s="18" t="s">
        <v>350</v>
      </c>
      <c r="H81" s="18"/>
      <c r="I81" s="18"/>
      <c r="J81" s="18"/>
      <c r="K81" s="18"/>
      <c r="L81" s="18"/>
      <c r="M81" s="54"/>
      <c r="N81" s="54"/>
      <c r="O81" s="54"/>
      <c r="P81" s="18"/>
      <c r="Q81" s="18"/>
    </row>
    <row r="82" spans="1:17" ht="25.5" x14ac:dyDescent="0.25">
      <c r="A82" s="18" t="s">
        <v>36</v>
      </c>
      <c r="B82" s="18" t="s">
        <v>455</v>
      </c>
      <c r="C82" s="18" t="s">
        <v>636</v>
      </c>
      <c r="D82" s="18" t="s">
        <v>1041</v>
      </c>
      <c r="E82" s="18">
        <v>6</v>
      </c>
      <c r="F82" s="18" t="s">
        <v>1040</v>
      </c>
      <c r="G82" s="18" t="s">
        <v>350</v>
      </c>
      <c r="H82" s="18"/>
      <c r="I82" s="18"/>
      <c r="J82" s="18"/>
      <c r="K82" s="18"/>
      <c r="L82" s="18"/>
      <c r="M82" s="54"/>
      <c r="N82" s="54"/>
      <c r="O82" s="54"/>
      <c r="P82" s="18"/>
      <c r="Q82" s="18"/>
    </row>
    <row r="83" spans="1:17" ht="38.25" x14ac:dyDescent="0.25">
      <c r="A83" s="18" t="s">
        <v>36</v>
      </c>
      <c r="B83" s="18" t="s">
        <v>721</v>
      </c>
      <c r="C83" s="18" t="s">
        <v>636</v>
      </c>
      <c r="D83" s="18" t="s">
        <v>722</v>
      </c>
      <c r="E83" s="18" t="s">
        <v>666</v>
      </c>
      <c r="F83" s="18" t="s">
        <v>1040</v>
      </c>
      <c r="G83" s="18" t="s">
        <v>350</v>
      </c>
      <c r="H83" s="18"/>
      <c r="I83" s="18"/>
      <c r="J83" s="18"/>
      <c r="K83" s="18"/>
      <c r="L83" s="18"/>
      <c r="M83" s="54"/>
      <c r="N83" s="54"/>
      <c r="O83" s="54"/>
      <c r="P83" s="18"/>
      <c r="Q83" s="18"/>
    </row>
    <row r="84" spans="1:17" ht="38.25" x14ac:dyDescent="0.25">
      <c r="A84" s="18" t="s">
        <v>36</v>
      </c>
      <c r="B84" s="18" t="s">
        <v>723</v>
      </c>
      <c r="C84" s="18" t="s">
        <v>636</v>
      </c>
      <c r="D84" s="18" t="s">
        <v>722</v>
      </c>
      <c r="E84" s="18" t="s">
        <v>666</v>
      </c>
      <c r="F84" s="18" t="s">
        <v>1054</v>
      </c>
      <c r="G84" s="18" t="s">
        <v>350</v>
      </c>
      <c r="H84" s="18"/>
      <c r="I84" s="18"/>
      <c r="J84" s="18"/>
      <c r="K84" s="18"/>
      <c r="L84" s="18"/>
      <c r="M84" s="54"/>
      <c r="N84" s="54"/>
      <c r="O84" s="54"/>
      <c r="P84" s="18"/>
      <c r="Q84" s="18"/>
    </row>
    <row r="85" spans="1:17" ht="25.5" x14ac:dyDescent="0.25">
      <c r="A85" s="18" t="s">
        <v>36</v>
      </c>
      <c r="B85" s="18" t="s">
        <v>724</v>
      </c>
      <c r="C85" s="18" t="s">
        <v>636</v>
      </c>
      <c r="D85" s="18" t="s">
        <v>685</v>
      </c>
      <c r="E85" s="18" t="s">
        <v>666</v>
      </c>
      <c r="F85" s="18" t="s">
        <v>1040</v>
      </c>
      <c r="G85" s="18" t="s">
        <v>350</v>
      </c>
      <c r="H85" s="18"/>
      <c r="I85" s="18"/>
      <c r="J85" s="18"/>
      <c r="K85" s="18"/>
      <c r="L85" s="18"/>
      <c r="M85" s="54"/>
      <c r="N85" s="54"/>
      <c r="O85" s="54"/>
      <c r="P85" s="18"/>
      <c r="Q85" s="18"/>
    </row>
    <row r="86" spans="1:17" ht="38.25" x14ac:dyDescent="0.25">
      <c r="A86" s="18" t="s">
        <v>37</v>
      </c>
      <c r="B86" s="18" t="s">
        <v>725</v>
      </c>
      <c r="C86" s="18" t="s">
        <v>636</v>
      </c>
      <c r="D86" s="18" t="s">
        <v>726</v>
      </c>
      <c r="E86" s="18" t="s">
        <v>736</v>
      </c>
      <c r="F86" s="18" t="s">
        <v>1040</v>
      </c>
      <c r="G86" s="18" t="s">
        <v>350</v>
      </c>
      <c r="H86" s="18"/>
      <c r="I86" s="18"/>
      <c r="J86" s="18"/>
      <c r="K86" s="18"/>
      <c r="L86" s="18"/>
      <c r="M86" s="54"/>
      <c r="N86" s="54"/>
      <c r="O86" s="54"/>
      <c r="P86" s="18"/>
      <c r="Q86" s="18"/>
    </row>
    <row r="87" spans="1:17" ht="25.5" x14ac:dyDescent="0.25">
      <c r="A87" s="18" t="s">
        <v>37</v>
      </c>
      <c r="B87" s="18" t="s">
        <v>727</v>
      </c>
      <c r="C87" s="18" t="s">
        <v>636</v>
      </c>
      <c r="D87" s="18" t="s">
        <v>685</v>
      </c>
      <c r="E87" s="18" t="s">
        <v>666</v>
      </c>
      <c r="F87" s="18" t="s">
        <v>1040</v>
      </c>
      <c r="G87" s="18" t="s">
        <v>350</v>
      </c>
      <c r="H87" s="18"/>
      <c r="I87" s="18"/>
      <c r="J87" s="18"/>
      <c r="K87" s="18"/>
      <c r="L87" s="18"/>
      <c r="M87" s="54"/>
      <c r="N87" s="54"/>
      <c r="O87" s="54"/>
      <c r="P87" s="18"/>
      <c r="Q87" s="18"/>
    </row>
    <row r="88" spans="1:17" ht="38.25" x14ac:dyDescent="0.25">
      <c r="A88" s="18" t="s">
        <v>37</v>
      </c>
      <c r="B88" s="18" t="s">
        <v>728</v>
      </c>
      <c r="C88" s="18" t="s">
        <v>636</v>
      </c>
      <c r="D88" s="18" t="s">
        <v>729</v>
      </c>
      <c r="E88" s="18" t="s">
        <v>736</v>
      </c>
      <c r="F88" s="18" t="s">
        <v>1040</v>
      </c>
      <c r="G88" s="18" t="s">
        <v>350</v>
      </c>
      <c r="H88" s="18"/>
      <c r="I88" s="18"/>
      <c r="J88" s="18"/>
      <c r="K88" s="18"/>
      <c r="L88" s="18"/>
      <c r="M88" s="54"/>
      <c r="N88" s="54"/>
      <c r="O88" s="54"/>
      <c r="P88" s="18"/>
      <c r="Q88" s="18"/>
    </row>
    <row r="89" spans="1:17" ht="25.5" x14ac:dyDescent="0.25">
      <c r="A89" s="18" t="s">
        <v>37</v>
      </c>
      <c r="B89" s="18" t="s">
        <v>730</v>
      </c>
      <c r="C89" s="18" t="s">
        <v>636</v>
      </c>
      <c r="D89" s="18" t="s">
        <v>731</v>
      </c>
      <c r="E89" s="18" t="s">
        <v>666</v>
      </c>
      <c r="F89" s="18" t="s">
        <v>1040</v>
      </c>
      <c r="G89" s="18" t="s">
        <v>350</v>
      </c>
      <c r="H89" s="18"/>
      <c r="I89" s="18"/>
      <c r="J89" s="18"/>
      <c r="K89" s="18"/>
      <c r="L89" s="18"/>
      <c r="M89" s="54"/>
      <c r="N89" s="54"/>
      <c r="O89" s="54"/>
      <c r="P89" s="18"/>
      <c r="Q89" s="18"/>
    </row>
    <row r="90" spans="1:17" ht="25.5" x14ac:dyDescent="0.25">
      <c r="A90" s="18" t="s">
        <v>37</v>
      </c>
      <c r="B90" s="18" t="s">
        <v>732</v>
      </c>
      <c r="C90" s="18" t="s">
        <v>636</v>
      </c>
      <c r="D90" s="18" t="s">
        <v>737</v>
      </c>
      <c r="E90" s="18" t="s">
        <v>399</v>
      </c>
      <c r="F90" s="18" t="s">
        <v>1040</v>
      </c>
      <c r="G90" s="18" t="s">
        <v>350</v>
      </c>
      <c r="H90" s="18"/>
      <c r="I90" s="18"/>
      <c r="J90" s="18"/>
      <c r="K90" s="18"/>
      <c r="L90" s="18"/>
      <c r="M90" s="54"/>
      <c r="N90" s="54"/>
      <c r="O90" s="54"/>
      <c r="P90" s="18"/>
      <c r="Q90" s="18"/>
    </row>
    <row r="91" spans="1:17" ht="25.5" x14ac:dyDescent="0.25">
      <c r="A91" s="18" t="s">
        <v>37</v>
      </c>
      <c r="B91" s="18" t="s">
        <v>733</v>
      </c>
      <c r="C91" s="18" t="s">
        <v>636</v>
      </c>
      <c r="D91" s="18" t="s">
        <v>737</v>
      </c>
      <c r="E91" s="18" t="s">
        <v>399</v>
      </c>
      <c r="F91" s="18" t="s">
        <v>1040</v>
      </c>
      <c r="G91" s="18" t="s">
        <v>350</v>
      </c>
      <c r="H91" s="18"/>
      <c r="I91" s="18"/>
      <c r="J91" s="18"/>
      <c r="K91" s="18"/>
      <c r="L91" s="18"/>
      <c r="M91" s="54"/>
      <c r="N91" s="54"/>
      <c r="O91" s="54"/>
      <c r="P91" s="18"/>
      <c r="Q91" s="18"/>
    </row>
    <row r="92" spans="1:17" ht="25.5" x14ac:dyDescent="0.25">
      <c r="A92" s="18" t="s">
        <v>37</v>
      </c>
      <c r="B92" s="18" t="s">
        <v>734</v>
      </c>
      <c r="C92" s="18" t="s">
        <v>636</v>
      </c>
      <c r="D92" s="18" t="s">
        <v>737</v>
      </c>
      <c r="E92" s="18" t="s">
        <v>399</v>
      </c>
      <c r="F92" s="18" t="s">
        <v>1040</v>
      </c>
      <c r="G92" s="18" t="s">
        <v>350</v>
      </c>
      <c r="H92" s="18"/>
      <c r="I92" s="18"/>
      <c r="J92" s="18"/>
      <c r="K92" s="18"/>
      <c r="L92" s="18"/>
      <c r="M92" s="54"/>
      <c r="N92" s="54"/>
      <c r="O92" s="54"/>
      <c r="P92" s="18"/>
      <c r="Q92" s="18"/>
    </row>
    <row r="93" spans="1:17" ht="25.5" x14ac:dyDescent="0.25">
      <c r="A93" s="18" t="s">
        <v>37</v>
      </c>
      <c r="B93" s="18" t="s">
        <v>735</v>
      </c>
      <c r="C93" s="18" t="s">
        <v>636</v>
      </c>
      <c r="D93" s="18" t="s">
        <v>737</v>
      </c>
      <c r="E93" s="18" t="s">
        <v>399</v>
      </c>
      <c r="F93" s="18" t="s">
        <v>1040</v>
      </c>
      <c r="G93" s="18" t="s">
        <v>350</v>
      </c>
      <c r="H93" s="18"/>
      <c r="I93" s="18"/>
      <c r="J93" s="18"/>
      <c r="K93" s="18"/>
      <c r="L93" s="18"/>
      <c r="M93" s="54"/>
      <c r="N93" s="54"/>
      <c r="O93" s="54"/>
      <c r="P93" s="18"/>
      <c r="Q93" s="18"/>
    </row>
    <row r="94" spans="1:17" ht="38.25" x14ac:dyDescent="0.25">
      <c r="A94" s="18" t="s">
        <v>40</v>
      </c>
      <c r="B94" s="18" t="s">
        <v>739</v>
      </c>
      <c r="C94" s="18" t="s">
        <v>636</v>
      </c>
      <c r="D94" s="18" t="s">
        <v>748</v>
      </c>
      <c r="E94" s="18" t="s">
        <v>687</v>
      </c>
      <c r="F94" s="18" t="s">
        <v>1040</v>
      </c>
      <c r="G94" s="18" t="s">
        <v>350</v>
      </c>
      <c r="H94" s="18"/>
      <c r="I94" s="18"/>
      <c r="J94" s="18"/>
      <c r="K94" s="18"/>
      <c r="L94" s="18"/>
      <c r="M94" s="54"/>
      <c r="N94" s="54"/>
      <c r="O94" s="54"/>
      <c r="P94" s="18"/>
      <c r="Q94" s="18"/>
    </row>
    <row r="95" spans="1:17" ht="38.25" x14ac:dyDescent="0.25">
      <c r="A95" s="18" t="s">
        <v>40</v>
      </c>
      <c r="B95" s="18" t="s">
        <v>740</v>
      </c>
      <c r="C95" s="18" t="s">
        <v>636</v>
      </c>
      <c r="D95" s="18" t="s">
        <v>748</v>
      </c>
      <c r="E95" s="18" t="s">
        <v>687</v>
      </c>
      <c r="F95" s="18" t="s">
        <v>1040</v>
      </c>
      <c r="G95" s="18" t="s">
        <v>350</v>
      </c>
      <c r="H95" s="18"/>
      <c r="I95" s="18"/>
      <c r="J95" s="18"/>
      <c r="K95" s="18"/>
      <c r="L95" s="18"/>
      <c r="M95" s="54"/>
      <c r="N95" s="54"/>
      <c r="O95" s="54"/>
      <c r="P95" s="18"/>
      <c r="Q95" s="18"/>
    </row>
    <row r="96" spans="1:17" ht="38.25" x14ac:dyDescent="0.25">
      <c r="A96" s="18" t="s">
        <v>40</v>
      </c>
      <c r="B96" s="18" t="s">
        <v>741</v>
      </c>
      <c r="C96" s="18" t="s">
        <v>636</v>
      </c>
      <c r="D96" s="18" t="s">
        <v>748</v>
      </c>
      <c r="E96" s="18" t="s">
        <v>738</v>
      </c>
      <c r="F96" s="18" t="s">
        <v>1054</v>
      </c>
      <c r="G96" s="18" t="s">
        <v>1055</v>
      </c>
      <c r="H96" s="18"/>
      <c r="I96" s="18"/>
      <c r="J96" s="18"/>
      <c r="K96" s="18"/>
      <c r="L96" s="18"/>
      <c r="M96" s="54"/>
      <c r="N96" s="54"/>
      <c r="O96" s="54"/>
      <c r="P96" s="18"/>
      <c r="Q96" s="18"/>
    </row>
    <row r="97" spans="1:17" ht="38.25" x14ac:dyDescent="0.25">
      <c r="A97" s="18" t="s">
        <v>40</v>
      </c>
      <c r="B97" s="18" t="s">
        <v>742</v>
      </c>
      <c r="C97" s="18" t="s">
        <v>636</v>
      </c>
      <c r="D97" s="18" t="s">
        <v>748</v>
      </c>
      <c r="E97" s="18" t="s">
        <v>687</v>
      </c>
      <c r="F97" s="18" t="s">
        <v>1054</v>
      </c>
      <c r="G97" s="18" t="s">
        <v>1055</v>
      </c>
      <c r="H97" s="18"/>
      <c r="I97" s="18"/>
      <c r="J97" s="18"/>
      <c r="K97" s="18"/>
      <c r="L97" s="18"/>
      <c r="M97" s="54"/>
      <c r="N97" s="54"/>
      <c r="O97" s="54"/>
      <c r="P97" s="18"/>
      <c r="Q97" s="18"/>
    </row>
    <row r="98" spans="1:17" ht="38.25" x14ac:dyDescent="0.25">
      <c r="A98" s="18" t="s">
        <v>40</v>
      </c>
      <c r="B98" s="18" t="s">
        <v>743</v>
      </c>
      <c r="C98" s="18" t="s">
        <v>636</v>
      </c>
      <c r="D98" s="18" t="s">
        <v>748</v>
      </c>
      <c r="E98" s="18" t="s">
        <v>687</v>
      </c>
      <c r="F98" s="18" t="s">
        <v>1040</v>
      </c>
      <c r="G98" s="18" t="s">
        <v>350</v>
      </c>
      <c r="H98" s="18"/>
      <c r="I98" s="18"/>
      <c r="J98" s="18"/>
      <c r="K98" s="18"/>
      <c r="L98" s="18"/>
      <c r="M98" s="54"/>
      <c r="N98" s="54"/>
      <c r="O98" s="54"/>
      <c r="P98" s="18"/>
      <c r="Q98" s="18"/>
    </row>
    <row r="99" spans="1:17" ht="38.25" x14ac:dyDescent="0.25">
      <c r="A99" s="18" t="s">
        <v>40</v>
      </c>
      <c r="B99" s="18" t="s">
        <v>744</v>
      </c>
      <c r="C99" s="18" t="s">
        <v>636</v>
      </c>
      <c r="D99" s="64" t="s">
        <v>749</v>
      </c>
      <c r="E99" s="18" t="s">
        <v>666</v>
      </c>
      <c r="F99" s="18" t="s">
        <v>1040</v>
      </c>
      <c r="G99" s="18" t="s">
        <v>350</v>
      </c>
      <c r="H99" s="18"/>
      <c r="I99" s="18"/>
      <c r="J99" s="18"/>
      <c r="K99" s="18"/>
      <c r="L99" s="18"/>
      <c r="M99" s="54"/>
      <c r="N99" s="54"/>
      <c r="O99" s="54"/>
      <c r="P99" s="18"/>
      <c r="Q99" s="18"/>
    </row>
    <row r="100" spans="1:17" ht="38.25" x14ac:dyDescent="0.25">
      <c r="A100" s="18" t="s">
        <v>40</v>
      </c>
      <c r="B100" s="18" t="s">
        <v>745</v>
      </c>
      <c r="C100" s="18" t="s">
        <v>636</v>
      </c>
      <c r="D100" s="18" t="s">
        <v>748</v>
      </c>
      <c r="E100" s="18" t="s">
        <v>687</v>
      </c>
      <c r="F100" s="18" t="s">
        <v>1040</v>
      </c>
      <c r="G100" s="18" t="s">
        <v>350</v>
      </c>
      <c r="H100" s="18"/>
      <c r="I100" s="18"/>
      <c r="J100" s="18"/>
      <c r="K100" s="18"/>
      <c r="L100" s="18"/>
      <c r="M100" s="54"/>
      <c r="N100" s="54"/>
      <c r="O100" s="54"/>
      <c r="P100" s="18"/>
      <c r="Q100" s="18"/>
    </row>
    <row r="101" spans="1:17" ht="25.5" x14ac:dyDescent="0.25">
      <c r="A101" s="18" t="s">
        <v>40</v>
      </c>
      <c r="B101" s="18" t="s">
        <v>746</v>
      </c>
      <c r="C101" s="18" t="s">
        <v>636</v>
      </c>
      <c r="D101" s="18" t="s">
        <v>747</v>
      </c>
      <c r="E101" s="18" t="s">
        <v>399</v>
      </c>
      <c r="F101" s="18" t="s">
        <v>1040</v>
      </c>
      <c r="G101" s="18" t="s">
        <v>350</v>
      </c>
      <c r="H101" s="18"/>
      <c r="I101" s="18"/>
      <c r="J101" s="18"/>
      <c r="K101" s="18"/>
      <c r="L101" s="18"/>
      <c r="M101" s="54"/>
      <c r="N101" s="54"/>
      <c r="O101" s="54"/>
      <c r="P101" s="18"/>
      <c r="Q101" s="18"/>
    </row>
    <row r="102" spans="1:17" ht="25.5" x14ac:dyDescent="0.25">
      <c r="A102" s="18" t="s">
        <v>40</v>
      </c>
      <c r="B102" s="18" t="s">
        <v>647</v>
      </c>
      <c r="C102" s="18" t="s">
        <v>636</v>
      </c>
      <c r="D102" s="18" t="s">
        <v>1041</v>
      </c>
      <c r="E102" s="18" t="s">
        <v>666</v>
      </c>
      <c r="F102" s="18" t="s">
        <v>1040</v>
      </c>
      <c r="G102" s="18" t="s">
        <v>350</v>
      </c>
      <c r="H102" s="18"/>
      <c r="I102" s="18"/>
      <c r="J102" s="18"/>
      <c r="K102" s="18"/>
      <c r="L102" s="18"/>
      <c r="M102" s="54"/>
      <c r="N102" s="54"/>
      <c r="O102" s="54"/>
      <c r="P102" s="18"/>
      <c r="Q102" s="18"/>
    </row>
    <row r="103" spans="1:17" ht="25.5" x14ac:dyDescent="0.25">
      <c r="A103" s="18" t="s">
        <v>41</v>
      </c>
      <c r="B103" s="18" t="s">
        <v>739</v>
      </c>
      <c r="C103" s="18" t="s">
        <v>636</v>
      </c>
      <c r="D103" s="18" t="s">
        <v>750</v>
      </c>
      <c r="E103" s="18" t="s">
        <v>687</v>
      </c>
      <c r="F103" s="18" t="s">
        <v>1040</v>
      </c>
      <c r="G103" s="18" t="s">
        <v>350</v>
      </c>
      <c r="H103" s="18"/>
      <c r="I103" s="18"/>
      <c r="J103" s="18"/>
      <c r="K103" s="18"/>
      <c r="L103" s="18"/>
      <c r="M103" s="54"/>
      <c r="N103" s="54"/>
      <c r="O103" s="54"/>
      <c r="P103" s="18"/>
      <c r="Q103" s="18"/>
    </row>
    <row r="104" spans="1:17" ht="38.25" x14ac:dyDescent="0.25">
      <c r="A104" s="18" t="s">
        <v>41</v>
      </c>
      <c r="B104" s="18" t="s">
        <v>740</v>
      </c>
      <c r="C104" s="18" t="s">
        <v>636</v>
      </c>
      <c r="D104" s="18" t="s">
        <v>748</v>
      </c>
      <c r="E104" s="18" t="s">
        <v>687</v>
      </c>
      <c r="F104" s="18" t="s">
        <v>1040</v>
      </c>
      <c r="G104" s="18" t="s">
        <v>350</v>
      </c>
      <c r="H104" s="18"/>
      <c r="I104" s="18"/>
      <c r="J104" s="18"/>
      <c r="K104" s="18"/>
      <c r="L104" s="18"/>
      <c r="M104" s="54"/>
      <c r="N104" s="54"/>
      <c r="O104" s="54"/>
      <c r="P104" s="18"/>
      <c r="Q104" s="18"/>
    </row>
    <row r="105" spans="1:17" ht="38.25" x14ac:dyDescent="0.25">
      <c r="A105" s="18" t="s">
        <v>41</v>
      </c>
      <c r="B105" s="18" t="s">
        <v>741</v>
      </c>
      <c r="C105" s="18" t="s">
        <v>636</v>
      </c>
      <c r="D105" s="18" t="s">
        <v>748</v>
      </c>
      <c r="E105" s="18" t="s">
        <v>687</v>
      </c>
      <c r="F105" s="18" t="s">
        <v>1040</v>
      </c>
      <c r="G105" s="18" t="s">
        <v>350</v>
      </c>
      <c r="H105" s="18"/>
      <c r="I105" s="18"/>
      <c r="J105" s="18"/>
      <c r="K105" s="18"/>
      <c r="L105" s="18"/>
      <c r="M105" s="54"/>
      <c r="N105" s="54"/>
      <c r="O105" s="54"/>
      <c r="P105" s="18"/>
      <c r="Q105" s="18"/>
    </row>
    <row r="106" spans="1:17" ht="38.25" x14ac:dyDescent="0.25">
      <c r="A106" s="18" t="s">
        <v>41</v>
      </c>
      <c r="B106" s="18" t="s">
        <v>742</v>
      </c>
      <c r="C106" s="18" t="s">
        <v>636</v>
      </c>
      <c r="D106" s="18" t="s">
        <v>748</v>
      </c>
      <c r="E106" s="18" t="s">
        <v>687</v>
      </c>
      <c r="F106" s="18" t="s">
        <v>1040</v>
      </c>
      <c r="G106" s="18" t="s">
        <v>350</v>
      </c>
      <c r="H106" s="18"/>
      <c r="I106" s="18"/>
      <c r="J106" s="18"/>
      <c r="K106" s="18"/>
      <c r="L106" s="18"/>
      <c r="M106" s="54"/>
      <c r="N106" s="54"/>
      <c r="O106" s="54"/>
      <c r="P106" s="18"/>
      <c r="Q106" s="18"/>
    </row>
    <row r="107" spans="1:17" ht="38.25" x14ac:dyDescent="0.25">
      <c r="A107" s="18" t="s">
        <v>41</v>
      </c>
      <c r="B107" s="18" t="s">
        <v>743</v>
      </c>
      <c r="C107" s="18" t="s">
        <v>636</v>
      </c>
      <c r="D107" s="18" t="s">
        <v>748</v>
      </c>
      <c r="E107" s="18" t="s">
        <v>687</v>
      </c>
      <c r="F107" s="18" t="s">
        <v>1040</v>
      </c>
      <c r="G107" s="18" t="s">
        <v>350</v>
      </c>
      <c r="H107" s="18"/>
      <c r="I107" s="18"/>
      <c r="J107" s="18"/>
      <c r="K107" s="18"/>
      <c r="L107" s="18"/>
      <c r="M107" s="54"/>
      <c r="N107" s="54"/>
      <c r="O107" s="54"/>
      <c r="P107" s="18"/>
      <c r="Q107" s="18"/>
    </row>
    <row r="108" spans="1:17" ht="38.25" x14ac:dyDescent="0.25">
      <c r="A108" s="18" t="s">
        <v>41</v>
      </c>
      <c r="B108" s="18" t="s">
        <v>751</v>
      </c>
      <c r="C108" s="18" t="s">
        <v>636</v>
      </c>
      <c r="D108" s="64" t="s">
        <v>749</v>
      </c>
      <c r="E108" s="18" t="s">
        <v>666</v>
      </c>
      <c r="F108" s="18" t="s">
        <v>1040</v>
      </c>
      <c r="G108" s="18" t="s">
        <v>350</v>
      </c>
      <c r="H108" s="18"/>
      <c r="I108" s="18"/>
      <c r="J108" s="18"/>
      <c r="K108" s="18"/>
      <c r="L108" s="18"/>
      <c r="M108" s="54"/>
      <c r="N108" s="54"/>
      <c r="O108" s="54"/>
      <c r="P108" s="18"/>
      <c r="Q108" s="18"/>
    </row>
    <row r="109" spans="1:17" ht="38.25" x14ac:dyDescent="0.25">
      <c r="A109" s="18" t="s">
        <v>41</v>
      </c>
      <c r="B109" s="18" t="s">
        <v>745</v>
      </c>
      <c r="C109" s="18" t="s">
        <v>636</v>
      </c>
      <c r="D109" s="18" t="s">
        <v>748</v>
      </c>
      <c r="E109" s="18" t="s">
        <v>687</v>
      </c>
      <c r="F109" s="18" t="s">
        <v>1040</v>
      </c>
      <c r="G109" s="18" t="s">
        <v>350</v>
      </c>
      <c r="H109" s="18"/>
      <c r="I109" s="18"/>
      <c r="J109" s="18"/>
      <c r="K109" s="18"/>
      <c r="L109" s="18"/>
      <c r="M109" s="54"/>
      <c r="N109" s="54"/>
      <c r="O109" s="54"/>
      <c r="P109" s="18"/>
      <c r="Q109" s="18"/>
    </row>
    <row r="110" spans="1:17" ht="25.5" x14ac:dyDescent="0.25">
      <c r="A110" s="18" t="s">
        <v>41</v>
      </c>
      <c r="B110" s="18" t="s">
        <v>746</v>
      </c>
      <c r="C110" s="18" t="s">
        <v>636</v>
      </c>
      <c r="D110" s="18" t="s">
        <v>747</v>
      </c>
      <c r="E110" s="18" t="s">
        <v>399</v>
      </c>
      <c r="F110" s="18" t="s">
        <v>1040</v>
      </c>
      <c r="G110" s="18" t="s">
        <v>350</v>
      </c>
      <c r="H110" s="18"/>
      <c r="I110" s="18"/>
      <c r="J110" s="18"/>
      <c r="K110" s="18"/>
      <c r="L110" s="18"/>
      <c r="M110" s="54"/>
      <c r="N110" s="54"/>
      <c r="O110" s="54"/>
      <c r="P110" s="18"/>
      <c r="Q110" s="18"/>
    </row>
    <row r="111" spans="1:17" ht="25.5" x14ac:dyDescent="0.25">
      <c r="A111" s="18" t="s">
        <v>41</v>
      </c>
      <c r="B111" s="18" t="s">
        <v>735</v>
      </c>
      <c r="C111" s="18" t="s">
        <v>636</v>
      </c>
      <c r="D111" s="18" t="s">
        <v>685</v>
      </c>
      <c r="E111" s="18" t="s">
        <v>666</v>
      </c>
      <c r="F111" s="18" t="s">
        <v>1040</v>
      </c>
      <c r="G111" s="18" t="s">
        <v>350</v>
      </c>
      <c r="H111" s="18"/>
      <c r="I111" s="18"/>
      <c r="J111" s="18"/>
      <c r="K111" s="18"/>
      <c r="L111" s="18"/>
      <c r="M111" s="54"/>
      <c r="N111" s="54"/>
      <c r="O111" s="54"/>
      <c r="P111" s="18"/>
      <c r="Q111" s="18"/>
    </row>
    <row r="112" spans="1:17" ht="25.5" x14ac:dyDescent="0.25">
      <c r="A112" s="18" t="s">
        <v>41</v>
      </c>
      <c r="B112" s="18" t="s">
        <v>647</v>
      </c>
      <c r="C112" s="18" t="s">
        <v>636</v>
      </c>
      <c r="D112" s="18" t="s">
        <v>1041</v>
      </c>
      <c r="E112" s="18" t="s">
        <v>399</v>
      </c>
      <c r="F112" s="18" t="s">
        <v>1040</v>
      </c>
      <c r="G112" s="18" t="s">
        <v>350</v>
      </c>
      <c r="H112" s="18"/>
      <c r="I112" s="18"/>
      <c r="J112" s="18"/>
      <c r="K112" s="18"/>
      <c r="L112" s="18"/>
      <c r="M112" s="54"/>
      <c r="N112" s="54"/>
      <c r="O112" s="54"/>
      <c r="P112" s="18"/>
      <c r="Q112" s="18"/>
    </row>
    <row r="113" spans="1:17" ht="25.5" x14ac:dyDescent="0.25">
      <c r="A113" s="18" t="s">
        <v>42</v>
      </c>
      <c r="B113" s="18" t="s">
        <v>752</v>
      </c>
      <c r="C113" s="18" t="s">
        <v>636</v>
      </c>
      <c r="D113" s="18" t="s">
        <v>703</v>
      </c>
      <c r="E113" s="18">
        <v>1</v>
      </c>
      <c r="F113" s="18" t="s">
        <v>1040</v>
      </c>
      <c r="G113" s="18" t="s">
        <v>350</v>
      </c>
      <c r="H113" s="18"/>
      <c r="I113" s="18"/>
      <c r="J113" s="18"/>
      <c r="K113" s="18"/>
      <c r="L113" s="18"/>
      <c r="M113" s="54"/>
      <c r="N113" s="54"/>
      <c r="O113" s="54"/>
      <c r="P113" s="18"/>
      <c r="Q113" s="18"/>
    </row>
    <row r="114" spans="1:17" ht="25.5" x14ac:dyDescent="0.25">
      <c r="A114" s="18" t="s">
        <v>42</v>
      </c>
      <c r="B114" s="18" t="s">
        <v>753</v>
      </c>
      <c r="C114" s="18" t="s">
        <v>636</v>
      </c>
      <c r="D114" s="18" t="s">
        <v>703</v>
      </c>
      <c r="E114" s="18">
        <v>1</v>
      </c>
      <c r="F114" s="18" t="s">
        <v>1040</v>
      </c>
      <c r="G114" s="18" t="s">
        <v>350</v>
      </c>
      <c r="H114" s="18"/>
      <c r="I114" s="18"/>
      <c r="J114" s="18"/>
      <c r="K114" s="18"/>
      <c r="L114" s="18"/>
      <c r="M114" s="54"/>
      <c r="N114" s="54"/>
      <c r="O114" s="54"/>
      <c r="P114" s="18"/>
      <c r="Q114" s="18"/>
    </row>
    <row r="115" spans="1:17" ht="25.5" x14ac:dyDescent="0.25">
      <c r="A115" s="18" t="s">
        <v>42</v>
      </c>
      <c r="B115" s="18" t="s">
        <v>754</v>
      </c>
      <c r="C115" s="18" t="s">
        <v>636</v>
      </c>
      <c r="D115" s="18" t="s">
        <v>703</v>
      </c>
      <c r="E115" s="18">
        <v>1</v>
      </c>
      <c r="F115" s="18" t="s">
        <v>1040</v>
      </c>
      <c r="G115" s="18" t="s">
        <v>350</v>
      </c>
      <c r="H115" s="18"/>
      <c r="I115" s="18"/>
      <c r="J115" s="18"/>
      <c r="K115" s="18"/>
      <c r="L115" s="18"/>
      <c r="M115" s="54"/>
      <c r="N115" s="54"/>
      <c r="O115" s="54"/>
      <c r="P115" s="18"/>
      <c r="Q115" s="18"/>
    </row>
    <row r="116" spans="1:17" ht="25.5" x14ac:dyDescent="0.25">
      <c r="A116" s="18" t="s">
        <v>42</v>
      </c>
      <c r="B116" s="18" t="s">
        <v>755</v>
      </c>
      <c r="C116" s="18" t="s">
        <v>636</v>
      </c>
      <c r="D116" s="18" t="s">
        <v>703</v>
      </c>
      <c r="E116" s="18">
        <v>1</v>
      </c>
      <c r="F116" s="18" t="s">
        <v>1040</v>
      </c>
      <c r="G116" s="18" t="s">
        <v>350</v>
      </c>
      <c r="H116" s="18"/>
      <c r="I116" s="18"/>
      <c r="J116" s="18"/>
      <c r="K116" s="18"/>
      <c r="L116" s="18"/>
      <c r="M116" s="54"/>
      <c r="N116" s="54"/>
      <c r="O116" s="54"/>
      <c r="P116" s="18"/>
      <c r="Q116" s="18"/>
    </row>
    <row r="117" spans="1:17" x14ac:dyDescent="0.25">
      <c r="A117" s="18" t="s">
        <v>42</v>
      </c>
      <c r="B117" s="18" t="s">
        <v>756</v>
      </c>
      <c r="C117" s="18" t="s">
        <v>636</v>
      </c>
      <c r="D117" s="64" t="s">
        <v>757</v>
      </c>
      <c r="E117" s="18">
        <v>2</v>
      </c>
      <c r="F117" s="18" t="s">
        <v>1040</v>
      </c>
      <c r="G117" s="18" t="s">
        <v>350</v>
      </c>
      <c r="H117" s="18"/>
      <c r="I117" s="18"/>
      <c r="J117" s="18"/>
      <c r="K117" s="18"/>
      <c r="L117" s="18"/>
      <c r="M117" s="54"/>
      <c r="N117" s="54"/>
      <c r="O117" s="54"/>
      <c r="P117" s="18"/>
      <c r="Q117" s="18"/>
    </row>
    <row r="118" spans="1:17" x14ac:dyDescent="0.25">
      <c r="A118" s="18" t="s">
        <v>42</v>
      </c>
      <c r="B118" s="18" t="s">
        <v>758</v>
      </c>
      <c r="C118" s="18" t="s">
        <v>636</v>
      </c>
      <c r="D118" s="64" t="s">
        <v>757</v>
      </c>
      <c r="E118" s="18">
        <v>2</v>
      </c>
      <c r="F118" s="18" t="s">
        <v>1040</v>
      </c>
      <c r="G118" s="18" t="s">
        <v>350</v>
      </c>
      <c r="H118" s="18"/>
      <c r="I118" s="18"/>
      <c r="J118" s="18"/>
      <c r="K118" s="18"/>
      <c r="L118" s="18"/>
      <c r="M118" s="54"/>
      <c r="N118" s="54"/>
      <c r="O118" s="54"/>
      <c r="P118" s="18"/>
      <c r="Q118" s="18"/>
    </row>
    <row r="119" spans="1:17" ht="25.5" x14ac:dyDescent="0.25">
      <c r="A119" s="18" t="s">
        <v>42</v>
      </c>
      <c r="B119" s="18" t="s">
        <v>759</v>
      </c>
      <c r="C119" s="18" t="s">
        <v>636</v>
      </c>
      <c r="D119" s="18" t="s">
        <v>761</v>
      </c>
      <c r="E119" s="18" t="s">
        <v>687</v>
      </c>
      <c r="F119" s="18" t="s">
        <v>1040</v>
      </c>
      <c r="G119" s="18" t="s">
        <v>350</v>
      </c>
      <c r="H119" s="18"/>
      <c r="I119" s="18"/>
      <c r="J119" s="18"/>
      <c r="K119" s="18"/>
      <c r="L119" s="18"/>
      <c r="M119" s="54"/>
      <c r="N119" s="54"/>
      <c r="O119" s="54"/>
      <c r="P119" s="18"/>
      <c r="Q119" s="18"/>
    </row>
    <row r="120" spans="1:17" ht="25.5" x14ac:dyDescent="0.25">
      <c r="A120" s="18" t="s">
        <v>42</v>
      </c>
      <c r="B120" s="18" t="s">
        <v>760</v>
      </c>
      <c r="C120" s="18" t="s">
        <v>636</v>
      </c>
      <c r="D120" s="18" t="s">
        <v>685</v>
      </c>
      <c r="E120" s="18" t="s">
        <v>666</v>
      </c>
      <c r="F120" s="18" t="s">
        <v>1040</v>
      </c>
      <c r="G120" s="18" t="s">
        <v>350</v>
      </c>
      <c r="H120" s="18"/>
      <c r="I120" s="18"/>
      <c r="J120" s="18"/>
      <c r="K120" s="18"/>
      <c r="L120" s="18"/>
      <c r="M120" s="54"/>
      <c r="N120" s="54"/>
      <c r="O120" s="54"/>
      <c r="P120" s="18"/>
      <c r="Q120" s="18"/>
    </row>
    <row r="121" spans="1:17" ht="25.5" x14ac:dyDescent="0.25">
      <c r="A121" s="18" t="s">
        <v>42</v>
      </c>
      <c r="B121" s="18" t="s">
        <v>746</v>
      </c>
      <c r="C121" s="18" t="s">
        <v>636</v>
      </c>
      <c r="D121" s="18" t="s">
        <v>747</v>
      </c>
      <c r="E121" s="18" t="s">
        <v>666</v>
      </c>
      <c r="F121" s="18" t="s">
        <v>1040</v>
      </c>
      <c r="G121" s="18" t="s">
        <v>350</v>
      </c>
      <c r="H121" s="18"/>
      <c r="I121" s="18"/>
      <c r="J121" s="18"/>
      <c r="K121" s="18"/>
      <c r="L121" s="18"/>
      <c r="M121" s="54"/>
      <c r="N121" s="54"/>
      <c r="O121" s="54"/>
      <c r="P121" s="18"/>
      <c r="Q121" s="18"/>
    </row>
    <row r="122" spans="1:17" ht="25.5" x14ac:dyDescent="0.25">
      <c r="A122" s="18" t="s">
        <v>42</v>
      </c>
      <c r="B122" s="18" t="s">
        <v>735</v>
      </c>
      <c r="C122" s="18" t="s">
        <v>636</v>
      </c>
      <c r="D122" s="18" t="s">
        <v>685</v>
      </c>
      <c r="E122" s="18" t="s">
        <v>666</v>
      </c>
      <c r="F122" s="18" t="s">
        <v>1040</v>
      </c>
      <c r="G122" s="18" t="s">
        <v>350</v>
      </c>
      <c r="H122" s="18"/>
      <c r="I122" s="18"/>
      <c r="J122" s="18"/>
      <c r="K122" s="18"/>
      <c r="L122" s="18"/>
      <c r="M122" s="54"/>
      <c r="N122" s="54"/>
      <c r="O122" s="54"/>
      <c r="P122" s="18"/>
      <c r="Q122" s="18"/>
    </row>
    <row r="123" spans="1:17" ht="25.5" x14ac:dyDescent="0.25">
      <c r="A123" s="18" t="s">
        <v>45</v>
      </c>
      <c r="B123" s="18" t="s">
        <v>446</v>
      </c>
      <c r="C123" s="18" t="s">
        <v>447</v>
      </c>
      <c r="D123" s="64" t="s">
        <v>1046</v>
      </c>
      <c r="E123" s="18">
        <v>4</v>
      </c>
      <c r="F123" s="18" t="s">
        <v>1040</v>
      </c>
      <c r="G123" s="18" t="s">
        <v>350</v>
      </c>
      <c r="H123" s="18"/>
      <c r="I123" s="18"/>
      <c r="J123" s="18"/>
      <c r="K123" s="18"/>
      <c r="L123" s="18"/>
      <c r="M123" s="18"/>
      <c r="N123" s="18"/>
      <c r="O123" s="18"/>
      <c r="P123" s="18"/>
      <c r="Q123" s="18" t="s">
        <v>256</v>
      </c>
    </row>
    <row r="124" spans="1:17" ht="25.5" x14ac:dyDescent="0.25">
      <c r="A124" s="18" t="s">
        <v>45</v>
      </c>
      <c r="B124" s="18" t="s">
        <v>448</v>
      </c>
      <c r="C124" s="18" t="s">
        <v>447</v>
      </c>
      <c r="D124" s="64" t="s">
        <v>1046</v>
      </c>
      <c r="E124" s="18">
        <v>4</v>
      </c>
      <c r="F124" s="18" t="s">
        <v>1040</v>
      </c>
      <c r="G124" s="18" t="s">
        <v>350</v>
      </c>
      <c r="H124" s="18"/>
      <c r="I124" s="18"/>
      <c r="J124" s="18"/>
      <c r="K124" s="18"/>
      <c r="L124" s="18"/>
      <c r="M124" s="18"/>
      <c r="N124" s="18"/>
      <c r="O124" s="18"/>
      <c r="P124" s="18"/>
      <c r="Q124" s="18" t="s">
        <v>256</v>
      </c>
    </row>
    <row r="125" spans="1:17" ht="25.5" x14ac:dyDescent="0.25">
      <c r="A125" s="18" t="s">
        <v>45</v>
      </c>
      <c r="B125" s="18" t="s">
        <v>449</v>
      </c>
      <c r="C125" s="18" t="s">
        <v>447</v>
      </c>
      <c r="D125" s="18" t="s">
        <v>663</v>
      </c>
      <c r="E125" s="18">
        <v>4</v>
      </c>
      <c r="F125" s="18" t="s">
        <v>1054</v>
      </c>
      <c r="G125" s="18" t="s">
        <v>1055</v>
      </c>
      <c r="H125" s="18"/>
      <c r="I125" s="18"/>
      <c r="J125" s="18"/>
      <c r="K125" s="18"/>
      <c r="L125" s="18"/>
      <c r="M125" s="18"/>
      <c r="N125" s="18"/>
      <c r="O125" s="18"/>
      <c r="P125" s="18"/>
      <c r="Q125" s="18" t="s">
        <v>256</v>
      </c>
    </row>
    <row r="126" spans="1:17" ht="25.5" x14ac:dyDescent="0.25">
      <c r="A126" s="18" t="s">
        <v>45</v>
      </c>
      <c r="B126" s="18" t="s">
        <v>450</v>
      </c>
      <c r="C126" s="18" t="s">
        <v>447</v>
      </c>
      <c r="D126" s="64" t="s">
        <v>1046</v>
      </c>
      <c r="E126" s="18">
        <v>4</v>
      </c>
      <c r="F126" s="18" t="s">
        <v>1040</v>
      </c>
      <c r="G126" s="18" t="s">
        <v>350</v>
      </c>
      <c r="H126" s="18"/>
      <c r="I126" s="18"/>
      <c r="J126" s="18"/>
      <c r="K126" s="18"/>
      <c r="L126" s="18"/>
      <c r="M126" s="18"/>
      <c r="N126" s="18"/>
      <c r="O126" s="18"/>
      <c r="P126" s="18"/>
      <c r="Q126" s="18" t="s">
        <v>256</v>
      </c>
    </row>
    <row r="127" spans="1:17" ht="25.5" x14ac:dyDescent="0.25">
      <c r="A127" s="18" t="s">
        <v>45</v>
      </c>
      <c r="B127" s="18" t="s">
        <v>451</v>
      </c>
      <c r="C127" s="18" t="s">
        <v>447</v>
      </c>
      <c r="D127" s="64" t="s">
        <v>1046</v>
      </c>
      <c r="E127" s="18">
        <v>4</v>
      </c>
      <c r="F127" s="18" t="s">
        <v>1040</v>
      </c>
      <c r="G127" s="18" t="s">
        <v>350</v>
      </c>
      <c r="H127" s="18"/>
      <c r="I127" s="18"/>
      <c r="J127" s="18"/>
      <c r="K127" s="18"/>
      <c r="L127" s="18"/>
      <c r="M127" s="18"/>
      <c r="N127" s="18"/>
      <c r="O127" s="18"/>
      <c r="P127" s="18"/>
      <c r="Q127" s="18" t="s">
        <v>256</v>
      </c>
    </row>
    <row r="128" spans="1:17" ht="25.5" x14ac:dyDescent="0.25">
      <c r="A128" s="18" t="s">
        <v>45</v>
      </c>
      <c r="B128" s="18" t="s">
        <v>452</v>
      </c>
      <c r="C128" s="18" t="s">
        <v>447</v>
      </c>
      <c r="D128" s="64" t="s">
        <v>1046</v>
      </c>
      <c r="E128" s="18">
        <v>4</v>
      </c>
      <c r="F128" s="18" t="s">
        <v>1040</v>
      </c>
      <c r="G128" s="18" t="s">
        <v>350</v>
      </c>
      <c r="H128" s="18"/>
      <c r="I128" s="18"/>
      <c r="J128" s="18"/>
      <c r="K128" s="18"/>
      <c r="L128" s="18"/>
      <c r="M128" s="18"/>
      <c r="N128" s="18"/>
      <c r="O128" s="18"/>
      <c r="P128" s="18"/>
      <c r="Q128" s="18" t="s">
        <v>256</v>
      </c>
    </row>
    <row r="129" spans="1:17" ht="25.5" x14ac:dyDescent="0.25">
      <c r="A129" s="18" t="s">
        <v>45</v>
      </c>
      <c r="B129" s="18" t="s">
        <v>453</v>
      </c>
      <c r="C129" s="18" t="s">
        <v>447</v>
      </c>
      <c r="D129" s="64" t="s">
        <v>1046</v>
      </c>
      <c r="E129" s="18">
        <v>4</v>
      </c>
      <c r="F129" s="18" t="s">
        <v>1040</v>
      </c>
      <c r="G129" s="18" t="s">
        <v>350</v>
      </c>
      <c r="H129" s="18"/>
      <c r="I129" s="18"/>
      <c r="J129" s="18"/>
      <c r="K129" s="18"/>
      <c r="L129" s="18"/>
      <c r="M129" s="18"/>
      <c r="N129" s="18"/>
      <c r="O129" s="18"/>
      <c r="P129" s="18"/>
      <c r="Q129" s="18" t="s">
        <v>256</v>
      </c>
    </row>
    <row r="130" spans="1:17" ht="25.5" x14ac:dyDescent="0.25">
      <c r="A130" s="18" t="s">
        <v>45</v>
      </c>
      <c r="B130" s="18" t="s">
        <v>454</v>
      </c>
      <c r="C130" s="18" t="s">
        <v>447</v>
      </c>
      <c r="D130" s="64" t="s">
        <v>1046</v>
      </c>
      <c r="E130" s="18">
        <v>4</v>
      </c>
      <c r="F130" s="18" t="s">
        <v>1040</v>
      </c>
      <c r="G130" s="18" t="s">
        <v>350</v>
      </c>
      <c r="H130" s="18"/>
      <c r="I130" s="18"/>
      <c r="J130" s="18"/>
      <c r="K130" s="18"/>
      <c r="L130" s="18"/>
      <c r="M130" s="18"/>
      <c r="N130" s="18"/>
      <c r="O130" s="18"/>
      <c r="P130" s="18"/>
      <c r="Q130" s="18" t="s">
        <v>256</v>
      </c>
    </row>
    <row r="131" spans="1:17" ht="38.25" x14ac:dyDescent="0.25">
      <c r="A131" s="18" t="s">
        <v>45</v>
      </c>
      <c r="B131" s="18" t="s">
        <v>1056</v>
      </c>
      <c r="C131" s="18" t="s">
        <v>447</v>
      </c>
      <c r="D131" s="18" t="s">
        <v>1041</v>
      </c>
      <c r="E131" s="18">
        <v>4</v>
      </c>
      <c r="F131" s="18" t="s">
        <v>1040</v>
      </c>
      <c r="G131" s="18" t="s">
        <v>350</v>
      </c>
      <c r="H131" s="18"/>
      <c r="I131" s="18"/>
      <c r="J131" s="18"/>
      <c r="K131" s="18"/>
      <c r="L131" s="18"/>
      <c r="M131" s="18"/>
      <c r="N131" s="18"/>
      <c r="O131" s="18"/>
      <c r="P131" s="18"/>
      <c r="Q131" s="18" t="s">
        <v>256</v>
      </c>
    </row>
    <row r="132" spans="1:17" ht="25.5" x14ac:dyDescent="0.25">
      <c r="A132" s="18" t="s">
        <v>45</v>
      </c>
      <c r="B132" s="18" t="s">
        <v>455</v>
      </c>
      <c r="C132" s="18" t="s">
        <v>447</v>
      </c>
      <c r="D132" s="18" t="s">
        <v>1041</v>
      </c>
      <c r="E132" s="18">
        <v>4</v>
      </c>
      <c r="F132" s="18" t="s">
        <v>1040</v>
      </c>
      <c r="G132" s="18" t="s">
        <v>350</v>
      </c>
      <c r="H132" s="18"/>
      <c r="I132" s="18"/>
      <c r="J132" s="18"/>
      <c r="K132" s="18"/>
      <c r="L132" s="18"/>
      <c r="M132" s="18"/>
      <c r="N132" s="18"/>
      <c r="O132" s="18"/>
      <c r="P132" s="18"/>
      <c r="Q132" s="18" t="s">
        <v>256</v>
      </c>
    </row>
    <row r="133" spans="1:17" x14ac:dyDescent="0.25">
      <c r="A133" s="18" t="s">
        <v>45</v>
      </c>
      <c r="B133" s="18" t="s">
        <v>471</v>
      </c>
      <c r="C133" s="18" t="s">
        <v>472</v>
      </c>
      <c r="D133" s="18"/>
      <c r="E133" s="18"/>
      <c r="F133" s="18" t="s">
        <v>1040</v>
      </c>
      <c r="G133" s="18" t="s">
        <v>350</v>
      </c>
      <c r="H133" s="18" t="s">
        <v>473</v>
      </c>
      <c r="I133" s="18"/>
      <c r="J133" s="18"/>
      <c r="K133" s="18"/>
      <c r="L133" s="18"/>
      <c r="M133" s="47">
        <v>44620</v>
      </c>
      <c r="N133" s="18" t="s">
        <v>474</v>
      </c>
      <c r="O133" s="18" t="s">
        <v>475</v>
      </c>
      <c r="P133" s="18"/>
      <c r="Q133" s="18" t="s">
        <v>256</v>
      </c>
    </row>
    <row r="134" spans="1:17" ht="25.5" x14ac:dyDescent="0.25">
      <c r="A134" s="18" t="str">
        <f>DOCUMENTOS!$A$21</f>
        <v>PC05</v>
      </c>
      <c r="B134" s="18" t="s">
        <v>762</v>
      </c>
      <c r="C134" s="18" t="s">
        <v>636</v>
      </c>
      <c r="D134" s="18" t="s">
        <v>763</v>
      </c>
      <c r="E134" s="18">
        <v>4</v>
      </c>
      <c r="F134" s="18" t="s">
        <v>1040</v>
      </c>
      <c r="G134" s="18" t="s">
        <v>350</v>
      </c>
      <c r="H134" s="18"/>
      <c r="I134" s="18"/>
      <c r="J134" s="18"/>
      <c r="K134" s="18"/>
      <c r="L134" s="18"/>
      <c r="M134" s="62"/>
      <c r="N134" s="54"/>
      <c r="O134" s="54"/>
      <c r="P134" s="18"/>
      <c r="Q134" s="18"/>
    </row>
    <row r="135" spans="1:17" ht="25.5" x14ac:dyDescent="0.25">
      <c r="A135" s="18" t="s">
        <v>45</v>
      </c>
      <c r="B135" s="18" t="s">
        <v>735</v>
      </c>
      <c r="C135" s="18" t="s">
        <v>636</v>
      </c>
      <c r="D135" s="18" t="s">
        <v>763</v>
      </c>
      <c r="E135" s="18" t="s">
        <v>399</v>
      </c>
      <c r="F135" s="18" t="s">
        <v>1040</v>
      </c>
      <c r="G135" s="18" t="s">
        <v>350</v>
      </c>
      <c r="H135" s="18"/>
      <c r="I135" s="18"/>
      <c r="J135" s="18"/>
      <c r="K135" s="18"/>
      <c r="L135" s="18"/>
      <c r="M135" s="62"/>
      <c r="N135" s="54"/>
      <c r="O135" s="54"/>
      <c r="P135" s="18"/>
      <c r="Q135" s="18"/>
    </row>
    <row r="136" spans="1:17" x14ac:dyDescent="0.25">
      <c r="A136" s="18" t="s">
        <v>16</v>
      </c>
      <c r="B136" s="18" t="s">
        <v>764</v>
      </c>
      <c r="C136" s="18" t="s">
        <v>636</v>
      </c>
      <c r="D136" s="18" t="s">
        <v>765</v>
      </c>
      <c r="E136" s="18" t="s">
        <v>666</v>
      </c>
      <c r="F136" s="18" t="s">
        <v>1040</v>
      </c>
      <c r="G136" s="18" t="s">
        <v>350</v>
      </c>
      <c r="H136" s="18"/>
      <c r="I136" s="18"/>
      <c r="J136" s="18"/>
      <c r="K136" s="18"/>
      <c r="L136" s="18"/>
      <c r="M136" s="62"/>
      <c r="N136" s="54"/>
      <c r="O136" s="54"/>
      <c r="P136" s="18"/>
      <c r="Q136" s="18"/>
    </row>
    <row r="137" spans="1:17" ht="25.5" x14ac:dyDescent="0.25">
      <c r="A137" s="18" t="s">
        <v>16</v>
      </c>
      <c r="B137" s="18" t="s">
        <v>766</v>
      </c>
      <c r="C137" s="18" t="s">
        <v>636</v>
      </c>
      <c r="D137" s="18" t="s">
        <v>767</v>
      </c>
      <c r="E137" s="18" t="s">
        <v>666</v>
      </c>
      <c r="F137" s="18" t="s">
        <v>1040</v>
      </c>
      <c r="G137" s="18" t="s">
        <v>350</v>
      </c>
      <c r="H137" s="18"/>
      <c r="I137" s="18"/>
      <c r="J137" s="18"/>
      <c r="K137" s="18"/>
      <c r="L137" s="18"/>
      <c r="M137" s="62"/>
      <c r="N137" s="54"/>
      <c r="O137" s="54"/>
      <c r="P137" s="18"/>
      <c r="Q137" s="18"/>
    </row>
    <row r="138" spans="1:17" ht="38.25" x14ac:dyDescent="0.25">
      <c r="A138" s="18" t="s">
        <v>16</v>
      </c>
      <c r="B138" s="18" t="s">
        <v>768</v>
      </c>
      <c r="C138" s="18" t="s">
        <v>636</v>
      </c>
      <c r="D138" s="18" t="s">
        <v>780</v>
      </c>
      <c r="E138" s="18" t="s">
        <v>666</v>
      </c>
      <c r="F138" s="18" t="s">
        <v>1040</v>
      </c>
      <c r="G138" s="18" t="s">
        <v>350</v>
      </c>
      <c r="H138" s="18"/>
      <c r="I138" s="18"/>
      <c r="J138" s="18"/>
      <c r="K138" s="18"/>
      <c r="L138" s="18"/>
      <c r="M138" s="62"/>
      <c r="N138" s="54"/>
      <c r="O138" s="54"/>
      <c r="P138" s="18"/>
      <c r="Q138" s="18"/>
    </row>
    <row r="139" spans="1:17" x14ac:dyDescent="0.25">
      <c r="A139" s="18" t="s">
        <v>16</v>
      </c>
      <c r="B139" s="18" t="s">
        <v>769</v>
      </c>
      <c r="C139" s="18" t="s">
        <v>636</v>
      </c>
      <c r="D139" s="18" t="s">
        <v>712</v>
      </c>
      <c r="E139" s="18" t="s">
        <v>666</v>
      </c>
      <c r="F139" s="18" t="s">
        <v>1040</v>
      </c>
      <c r="G139" s="18" t="s">
        <v>350</v>
      </c>
      <c r="H139" s="18"/>
      <c r="I139" s="18"/>
      <c r="J139" s="18"/>
      <c r="K139" s="18"/>
      <c r="L139" s="18"/>
      <c r="M139" s="62"/>
      <c r="N139" s="54"/>
      <c r="O139" s="54"/>
      <c r="P139" s="18"/>
      <c r="Q139" s="18"/>
    </row>
    <row r="140" spans="1:17" ht="25.5" x14ac:dyDescent="0.25">
      <c r="A140" s="18" t="s">
        <v>16</v>
      </c>
      <c r="B140" s="18" t="s">
        <v>770</v>
      </c>
      <c r="C140" s="18" t="s">
        <v>636</v>
      </c>
      <c r="D140" s="18" t="s">
        <v>771</v>
      </c>
      <c r="E140" s="18" t="s">
        <v>666</v>
      </c>
      <c r="F140" s="18" t="s">
        <v>1040</v>
      </c>
      <c r="G140" s="18" t="s">
        <v>350</v>
      </c>
      <c r="H140" s="18"/>
      <c r="I140" s="18"/>
      <c r="J140" s="18"/>
      <c r="K140" s="18"/>
      <c r="L140" s="18"/>
      <c r="M140" s="62"/>
      <c r="N140" s="54"/>
      <c r="O140" s="54"/>
      <c r="P140" s="18"/>
      <c r="Q140" s="18"/>
    </row>
    <row r="141" spans="1:17" ht="38.25" x14ac:dyDescent="0.25">
      <c r="A141" s="18" t="s">
        <v>16</v>
      </c>
      <c r="B141" s="18" t="s">
        <v>772</v>
      </c>
      <c r="C141" s="18" t="s">
        <v>636</v>
      </c>
      <c r="D141" s="18" t="s">
        <v>779</v>
      </c>
      <c r="E141" s="18" t="s">
        <v>666</v>
      </c>
      <c r="F141" s="18" t="s">
        <v>1040</v>
      </c>
      <c r="G141" s="18" t="s">
        <v>350</v>
      </c>
      <c r="H141" s="18"/>
      <c r="I141" s="18"/>
      <c r="J141" s="18"/>
      <c r="K141" s="18"/>
      <c r="L141" s="18"/>
      <c r="M141" s="62"/>
      <c r="N141" s="54"/>
      <c r="O141" s="54"/>
      <c r="P141" s="18"/>
      <c r="Q141" s="18"/>
    </row>
    <row r="142" spans="1:17" ht="38.25" x14ac:dyDescent="0.25">
      <c r="A142" s="18" t="s">
        <v>16</v>
      </c>
      <c r="B142" s="18" t="s">
        <v>773</v>
      </c>
      <c r="C142" s="18" t="s">
        <v>636</v>
      </c>
      <c r="D142" s="64" t="s">
        <v>1043</v>
      </c>
      <c r="E142" s="18" t="s">
        <v>666</v>
      </c>
      <c r="F142" s="18" t="s">
        <v>1040</v>
      </c>
      <c r="G142" s="18" t="s">
        <v>350</v>
      </c>
      <c r="H142" s="18"/>
      <c r="I142" s="18"/>
      <c r="J142" s="18"/>
      <c r="K142" s="18"/>
      <c r="L142" s="18"/>
      <c r="M142" s="62"/>
      <c r="N142" s="54"/>
      <c r="O142" s="54"/>
      <c r="P142" s="18"/>
      <c r="Q142" s="18"/>
    </row>
    <row r="143" spans="1:17" ht="25.5" x14ac:dyDescent="0.25">
      <c r="A143" s="18" t="s">
        <v>16</v>
      </c>
      <c r="B143" s="18" t="s">
        <v>774</v>
      </c>
      <c r="C143" s="18" t="s">
        <v>636</v>
      </c>
      <c r="D143" s="18" t="s">
        <v>775</v>
      </c>
      <c r="E143" s="18" t="s">
        <v>666</v>
      </c>
      <c r="F143" s="18" t="s">
        <v>1040</v>
      </c>
      <c r="G143" s="18" t="s">
        <v>350</v>
      </c>
      <c r="H143" s="18"/>
      <c r="I143" s="18"/>
      <c r="J143" s="18"/>
      <c r="K143" s="18"/>
      <c r="L143" s="18"/>
      <c r="M143" s="62"/>
      <c r="N143" s="54"/>
      <c r="O143" s="54"/>
      <c r="P143" s="18"/>
      <c r="Q143" s="18"/>
    </row>
    <row r="144" spans="1:17" ht="38.25" x14ac:dyDescent="0.25">
      <c r="A144" s="18" t="s">
        <v>16</v>
      </c>
      <c r="B144" s="18" t="s">
        <v>776</v>
      </c>
      <c r="C144" s="18" t="s">
        <v>636</v>
      </c>
      <c r="D144" s="64" t="s">
        <v>1043</v>
      </c>
      <c r="E144" s="18" t="s">
        <v>666</v>
      </c>
      <c r="F144" s="18" t="s">
        <v>1040</v>
      </c>
      <c r="G144" s="18" t="s">
        <v>350</v>
      </c>
      <c r="H144" s="18"/>
      <c r="I144" s="18"/>
      <c r="J144" s="18"/>
      <c r="K144" s="18"/>
      <c r="L144" s="18"/>
      <c r="M144" s="62"/>
      <c r="N144" s="54"/>
      <c r="O144" s="54"/>
      <c r="P144" s="18"/>
      <c r="Q144" s="18"/>
    </row>
    <row r="145" spans="1:17" ht="51" x14ac:dyDescent="0.25">
      <c r="A145" s="18" t="s">
        <v>16</v>
      </c>
      <c r="B145" s="18" t="s">
        <v>777</v>
      </c>
      <c r="C145" s="18" t="s">
        <v>636</v>
      </c>
      <c r="D145" s="18" t="s">
        <v>1045</v>
      </c>
      <c r="E145" s="18" t="s">
        <v>666</v>
      </c>
      <c r="F145" s="18" t="s">
        <v>1054</v>
      </c>
      <c r="G145" s="18" t="s">
        <v>1055</v>
      </c>
      <c r="H145" s="18"/>
      <c r="I145" s="18"/>
      <c r="J145" s="18"/>
      <c r="K145" s="18"/>
      <c r="L145" s="18"/>
      <c r="M145" s="62"/>
      <c r="N145" s="54"/>
      <c r="O145" s="54"/>
      <c r="P145" s="18"/>
      <c r="Q145" s="18"/>
    </row>
    <row r="146" spans="1:17" ht="25.5" x14ac:dyDescent="0.25">
      <c r="A146" s="18" t="s">
        <v>16</v>
      </c>
      <c r="B146" s="18" t="s">
        <v>778</v>
      </c>
      <c r="C146" s="18" t="s">
        <v>636</v>
      </c>
      <c r="D146" s="18" t="s">
        <v>1041</v>
      </c>
      <c r="E146" s="18" t="s">
        <v>666</v>
      </c>
      <c r="F146" s="18" t="s">
        <v>1040</v>
      </c>
      <c r="G146" s="18" t="s">
        <v>350</v>
      </c>
      <c r="H146" s="18"/>
      <c r="I146" s="18"/>
      <c r="J146" s="18"/>
      <c r="K146" s="18"/>
      <c r="L146" s="18"/>
      <c r="M146" s="62"/>
      <c r="N146" s="54"/>
      <c r="O146" s="54"/>
      <c r="P146" s="18"/>
      <c r="Q146" s="18"/>
    </row>
    <row r="147" spans="1:17" ht="25.5" x14ac:dyDescent="0.25">
      <c r="A147" s="18" t="s">
        <v>17</v>
      </c>
      <c r="B147" s="18" t="s">
        <v>781</v>
      </c>
      <c r="C147" s="18" t="s">
        <v>636</v>
      </c>
      <c r="D147" s="18" t="s">
        <v>712</v>
      </c>
      <c r="E147" s="18" t="s">
        <v>399</v>
      </c>
      <c r="F147" s="18" t="s">
        <v>1040</v>
      </c>
      <c r="G147" s="18" t="s">
        <v>350</v>
      </c>
      <c r="H147" s="18"/>
      <c r="I147" s="18"/>
      <c r="J147" s="18"/>
      <c r="K147" s="18"/>
      <c r="L147" s="18"/>
      <c r="M147" s="62"/>
      <c r="N147" s="54"/>
      <c r="O147" s="54"/>
      <c r="P147" s="18"/>
      <c r="Q147" s="18"/>
    </row>
    <row r="148" spans="1:17" ht="25.5" x14ac:dyDescent="0.25">
      <c r="A148" s="18" t="s">
        <v>17</v>
      </c>
      <c r="B148" s="18" t="s">
        <v>782</v>
      </c>
      <c r="C148" s="18" t="s">
        <v>636</v>
      </c>
      <c r="D148" s="18" t="s">
        <v>712</v>
      </c>
      <c r="E148" s="18" t="s">
        <v>666</v>
      </c>
      <c r="F148" s="18" t="s">
        <v>1040</v>
      </c>
      <c r="G148" s="18" t="s">
        <v>350</v>
      </c>
      <c r="H148" s="18"/>
      <c r="I148" s="18"/>
      <c r="J148" s="18"/>
      <c r="K148" s="18"/>
      <c r="L148" s="18"/>
      <c r="M148" s="62"/>
      <c r="N148" s="54"/>
      <c r="O148" s="54"/>
      <c r="P148" s="18"/>
      <c r="Q148" s="18"/>
    </row>
    <row r="149" spans="1:17" ht="25.5" x14ac:dyDescent="0.25">
      <c r="A149" s="18" t="s">
        <v>17</v>
      </c>
      <c r="B149" s="18" t="s">
        <v>783</v>
      </c>
      <c r="C149" s="18" t="s">
        <v>636</v>
      </c>
      <c r="D149" s="18" t="s">
        <v>790</v>
      </c>
      <c r="E149" s="18" t="s">
        <v>399</v>
      </c>
      <c r="F149" s="18" t="s">
        <v>1040</v>
      </c>
      <c r="G149" s="18" t="s">
        <v>350</v>
      </c>
      <c r="H149" s="18"/>
      <c r="I149" s="18"/>
      <c r="J149" s="18"/>
      <c r="K149" s="18"/>
      <c r="L149" s="18"/>
      <c r="M149" s="62"/>
      <c r="N149" s="54"/>
      <c r="O149" s="54"/>
      <c r="P149" s="18"/>
      <c r="Q149" s="18"/>
    </row>
    <row r="150" spans="1:17" ht="25.5" x14ac:dyDescent="0.25">
      <c r="A150" s="18" t="s">
        <v>17</v>
      </c>
      <c r="B150" s="18" t="s">
        <v>784</v>
      </c>
      <c r="C150" s="18" t="s">
        <v>636</v>
      </c>
      <c r="D150" s="18" t="s">
        <v>785</v>
      </c>
      <c r="E150" s="18" t="s">
        <v>399</v>
      </c>
      <c r="F150" s="18" t="s">
        <v>1040</v>
      </c>
      <c r="G150" s="18" t="s">
        <v>350</v>
      </c>
      <c r="H150" s="18"/>
      <c r="I150" s="18"/>
      <c r="J150" s="18"/>
      <c r="K150" s="18"/>
      <c r="L150" s="18"/>
      <c r="M150" s="62"/>
      <c r="N150" s="54"/>
      <c r="O150" s="54"/>
      <c r="P150" s="18"/>
      <c r="Q150" s="18"/>
    </row>
    <row r="151" spans="1:17" ht="25.5" x14ac:dyDescent="0.25">
      <c r="A151" s="18" t="s">
        <v>17</v>
      </c>
      <c r="B151" s="18" t="s">
        <v>786</v>
      </c>
      <c r="C151" s="18" t="s">
        <v>636</v>
      </c>
      <c r="D151" s="18" t="s">
        <v>785</v>
      </c>
      <c r="E151" s="18" t="s">
        <v>399</v>
      </c>
      <c r="F151" s="18" t="s">
        <v>1040</v>
      </c>
      <c r="G151" s="18" t="s">
        <v>350</v>
      </c>
      <c r="H151" s="18"/>
      <c r="I151" s="18"/>
      <c r="J151" s="18"/>
      <c r="K151" s="18"/>
      <c r="L151" s="18"/>
      <c r="M151" s="62"/>
      <c r="N151" s="54"/>
      <c r="O151" s="54"/>
      <c r="P151" s="18"/>
      <c r="Q151" s="18"/>
    </row>
    <row r="152" spans="1:17" ht="51" x14ac:dyDescent="0.25">
      <c r="A152" s="18" t="s">
        <v>17</v>
      </c>
      <c r="B152" s="18" t="s">
        <v>787</v>
      </c>
      <c r="C152" s="18" t="s">
        <v>636</v>
      </c>
      <c r="D152" s="18" t="s">
        <v>1045</v>
      </c>
      <c r="E152" s="18" t="s">
        <v>399</v>
      </c>
      <c r="F152" s="18" t="s">
        <v>1054</v>
      </c>
      <c r="G152" s="18" t="s">
        <v>350</v>
      </c>
      <c r="H152" s="18"/>
      <c r="I152" s="18"/>
      <c r="J152" s="18"/>
      <c r="K152" s="18"/>
      <c r="L152" s="18"/>
      <c r="M152" s="62"/>
      <c r="N152" s="54"/>
      <c r="O152" s="54"/>
      <c r="P152" s="18"/>
      <c r="Q152" s="18"/>
    </row>
    <row r="153" spans="1:17" ht="25.5" x14ac:dyDescent="0.25">
      <c r="A153" s="18" t="s">
        <v>17</v>
      </c>
      <c r="B153" s="18" t="s">
        <v>788</v>
      </c>
      <c r="C153" s="18" t="s">
        <v>636</v>
      </c>
      <c r="D153" s="18" t="s">
        <v>1041</v>
      </c>
      <c r="E153" s="18" t="s">
        <v>399</v>
      </c>
      <c r="F153" s="18" t="s">
        <v>1054</v>
      </c>
      <c r="G153" s="18" t="s">
        <v>350</v>
      </c>
      <c r="H153" s="18"/>
      <c r="I153" s="18"/>
      <c r="J153" s="18"/>
      <c r="K153" s="18"/>
      <c r="L153" s="18"/>
      <c r="M153" s="62"/>
      <c r="N153" s="54"/>
      <c r="O153" s="54"/>
      <c r="P153" s="18"/>
      <c r="Q153" s="18"/>
    </row>
    <row r="154" spans="1:17" ht="25.5" x14ac:dyDescent="0.25">
      <c r="A154" s="18" t="s">
        <v>17</v>
      </c>
      <c r="B154" s="18" t="s">
        <v>789</v>
      </c>
      <c r="C154" s="18" t="s">
        <v>636</v>
      </c>
      <c r="D154" s="18" t="s">
        <v>775</v>
      </c>
      <c r="E154" s="18" t="s">
        <v>399</v>
      </c>
      <c r="F154" s="18" t="s">
        <v>1040</v>
      </c>
      <c r="G154" s="18" t="s">
        <v>350</v>
      </c>
      <c r="H154" s="18"/>
      <c r="I154" s="18"/>
      <c r="J154" s="18"/>
      <c r="K154" s="18"/>
      <c r="L154" s="18"/>
      <c r="M154" s="62"/>
      <c r="N154" s="54"/>
      <c r="O154" s="54"/>
      <c r="P154" s="18"/>
      <c r="Q154" s="18"/>
    </row>
    <row r="155" spans="1:17" ht="25.5" x14ac:dyDescent="0.25">
      <c r="A155" s="18" t="s">
        <v>47</v>
      </c>
      <c r="B155" s="18" t="s">
        <v>647</v>
      </c>
      <c r="C155" s="18" t="s">
        <v>636</v>
      </c>
      <c r="D155" s="18" t="s">
        <v>1041</v>
      </c>
      <c r="E155" s="18" t="s">
        <v>399</v>
      </c>
      <c r="F155" s="18" t="s">
        <v>1040</v>
      </c>
      <c r="G155" s="18" t="s">
        <v>350</v>
      </c>
      <c r="H155" s="18"/>
      <c r="I155" s="18"/>
      <c r="J155" s="18"/>
      <c r="K155" s="18"/>
      <c r="L155" s="18"/>
      <c r="M155" s="62"/>
      <c r="N155" s="54"/>
      <c r="O155" s="54"/>
      <c r="P155" s="18"/>
      <c r="Q155" s="18"/>
    </row>
    <row r="156" spans="1:17" ht="25.5" x14ac:dyDescent="0.25">
      <c r="A156" s="18" t="s">
        <v>47</v>
      </c>
      <c r="B156" s="18" t="s">
        <v>668</v>
      </c>
      <c r="C156" s="18" t="s">
        <v>636</v>
      </c>
      <c r="D156" s="18" t="s">
        <v>664</v>
      </c>
      <c r="E156" s="18" t="s">
        <v>399</v>
      </c>
      <c r="F156" s="18" t="s">
        <v>1054</v>
      </c>
      <c r="G156" s="18" t="s">
        <v>350</v>
      </c>
      <c r="H156" s="18"/>
      <c r="I156" s="18"/>
      <c r="J156" s="18"/>
      <c r="K156" s="18"/>
      <c r="L156" s="18"/>
      <c r="M156" s="62"/>
      <c r="N156" s="54"/>
      <c r="O156" s="54"/>
      <c r="P156" s="18"/>
      <c r="Q156" s="18"/>
    </row>
    <row r="157" spans="1:17" ht="25.5" x14ac:dyDescent="0.25">
      <c r="A157" s="18" t="s">
        <v>47</v>
      </c>
      <c r="B157" s="18" t="s">
        <v>649</v>
      </c>
      <c r="C157" s="18" t="s">
        <v>636</v>
      </c>
      <c r="D157" s="18" t="s">
        <v>1041</v>
      </c>
      <c r="E157" s="18" t="s">
        <v>399</v>
      </c>
      <c r="F157" s="18" t="s">
        <v>1040</v>
      </c>
      <c r="G157" s="18" t="s">
        <v>350</v>
      </c>
      <c r="H157" s="18"/>
      <c r="I157" s="18"/>
      <c r="J157" s="18"/>
      <c r="K157" s="18"/>
      <c r="L157" s="18"/>
      <c r="M157" s="62"/>
      <c r="N157" s="54"/>
      <c r="O157" s="54"/>
      <c r="P157" s="18"/>
      <c r="Q157" s="18"/>
    </row>
    <row r="158" spans="1:17" ht="25.5" x14ac:dyDescent="0.25">
      <c r="A158" s="18" t="s">
        <v>47</v>
      </c>
      <c r="B158" s="18" t="s">
        <v>650</v>
      </c>
      <c r="C158" s="18" t="s">
        <v>636</v>
      </c>
      <c r="D158" s="64" t="s">
        <v>796</v>
      </c>
      <c r="E158" s="18" t="s">
        <v>399</v>
      </c>
      <c r="F158" s="18" t="s">
        <v>1040</v>
      </c>
      <c r="G158" s="18" t="s">
        <v>350</v>
      </c>
      <c r="H158" s="18"/>
      <c r="I158" s="18"/>
      <c r="J158" s="18"/>
      <c r="K158" s="18"/>
      <c r="L158" s="18"/>
      <c r="M158" s="62"/>
      <c r="N158" s="54"/>
      <c r="O158" s="54"/>
      <c r="P158" s="18"/>
      <c r="Q158" s="18"/>
    </row>
    <row r="159" spans="1:17" ht="25.5" x14ac:dyDescent="0.25">
      <c r="A159" s="18" t="s">
        <v>47</v>
      </c>
      <c r="B159" s="18" t="s">
        <v>665</v>
      </c>
      <c r="C159" s="18" t="s">
        <v>636</v>
      </c>
      <c r="D159" s="18" t="s">
        <v>671</v>
      </c>
      <c r="E159" s="18" t="s">
        <v>666</v>
      </c>
      <c r="F159" s="18" t="s">
        <v>1040</v>
      </c>
      <c r="G159" s="18" t="s">
        <v>350</v>
      </c>
      <c r="H159" s="18"/>
      <c r="I159" s="18"/>
      <c r="J159" s="18"/>
      <c r="K159" s="18"/>
      <c r="L159" s="18"/>
      <c r="M159" s="62"/>
      <c r="N159" s="54"/>
      <c r="O159" s="54"/>
      <c r="P159" s="18"/>
      <c r="Q159" s="18"/>
    </row>
    <row r="160" spans="1:17" ht="25.5" x14ac:dyDescent="0.25">
      <c r="A160" s="18" t="s">
        <v>47</v>
      </c>
      <c r="B160" s="18" t="s">
        <v>651</v>
      </c>
      <c r="C160" s="18" t="s">
        <v>636</v>
      </c>
      <c r="D160" s="18" t="s">
        <v>1041</v>
      </c>
      <c r="E160" s="18" t="s">
        <v>399</v>
      </c>
      <c r="F160" s="18" t="s">
        <v>1040</v>
      </c>
      <c r="G160" s="18" t="s">
        <v>350</v>
      </c>
      <c r="H160" s="18"/>
      <c r="I160" s="18"/>
      <c r="J160" s="18"/>
      <c r="K160" s="18"/>
      <c r="L160" s="18"/>
      <c r="M160" s="62"/>
      <c r="N160" s="54"/>
      <c r="O160" s="54"/>
      <c r="P160" s="18"/>
      <c r="Q160" s="18"/>
    </row>
    <row r="161" spans="1:17" ht="25.5" x14ac:dyDescent="0.25">
      <c r="A161" s="18" t="s">
        <v>47</v>
      </c>
      <c r="B161" s="18" t="s">
        <v>672</v>
      </c>
      <c r="C161" s="18" t="s">
        <v>636</v>
      </c>
      <c r="D161" s="18" t="s">
        <v>1041</v>
      </c>
      <c r="E161" s="18" t="s">
        <v>399</v>
      </c>
      <c r="F161" s="18" t="s">
        <v>1040</v>
      </c>
      <c r="G161" s="18" t="s">
        <v>350</v>
      </c>
      <c r="H161" s="18"/>
      <c r="I161" s="18"/>
      <c r="J161" s="18"/>
      <c r="K161" s="18"/>
      <c r="L161" s="18"/>
      <c r="M161" s="62"/>
      <c r="N161" s="54"/>
      <c r="O161" s="54"/>
      <c r="P161" s="18"/>
      <c r="Q161" s="18"/>
    </row>
    <row r="162" spans="1:17" ht="25.5" x14ac:dyDescent="0.25">
      <c r="A162" s="18" t="s">
        <v>47</v>
      </c>
      <c r="B162" s="18" t="s">
        <v>673</v>
      </c>
      <c r="C162" s="18" t="s">
        <v>636</v>
      </c>
      <c r="D162" s="18" t="s">
        <v>1041</v>
      </c>
      <c r="E162" s="18" t="s">
        <v>399</v>
      </c>
      <c r="F162" s="18" t="s">
        <v>1040</v>
      </c>
      <c r="G162" s="18" t="s">
        <v>350</v>
      </c>
      <c r="H162" s="18"/>
      <c r="I162" s="18"/>
      <c r="J162" s="18"/>
      <c r="K162" s="18"/>
      <c r="L162" s="18"/>
      <c r="M162" s="62"/>
      <c r="N162" s="54"/>
      <c r="O162" s="54"/>
      <c r="P162" s="18"/>
      <c r="Q162" s="18"/>
    </row>
    <row r="163" spans="1:17" ht="25.5" x14ac:dyDescent="0.25">
      <c r="A163" s="18" t="s">
        <v>47</v>
      </c>
      <c r="B163" s="18" t="s">
        <v>648</v>
      </c>
      <c r="C163" s="18" t="s">
        <v>636</v>
      </c>
      <c r="D163" s="18" t="s">
        <v>1041</v>
      </c>
      <c r="E163" s="18" t="s">
        <v>399</v>
      </c>
      <c r="F163" s="18" t="s">
        <v>1040</v>
      </c>
      <c r="G163" s="18" t="s">
        <v>350</v>
      </c>
      <c r="H163" s="18"/>
      <c r="I163" s="18"/>
      <c r="J163" s="18"/>
      <c r="K163" s="18"/>
      <c r="L163" s="18"/>
      <c r="M163" s="62"/>
      <c r="N163" s="54"/>
      <c r="O163" s="54"/>
      <c r="P163" s="18"/>
      <c r="Q163" s="18"/>
    </row>
    <row r="164" spans="1:17" ht="25.5" x14ac:dyDescent="0.25">
      <c r="A164" s="18" t="s">
        <v>47</v>
      </c>
      <c r="B164" s="18" t="s">
        <v>791</v>
      </c>
      <c r="C164" s="18" t="s">
        <v>636</v>
      </c>
      <c r="D164" s="18" t="s">
        <v>1041</v>
      </c>
      <c r="E164" s="18" t="s">
        <v>399</v>
      </c>
      <c r="F164" s="18" t="s">
        <v>1040</v>
      </c>
      <c r="G164" s="18" t="s">
        <v>350</v>
      </c>
      <c r="H164" s="18"/>
      <c r="I164" s="18"/>
      <c r="J164" s="18"/>
      <c r="K164" s="18"/>
      <c r="L164" s="18"/>
      <c r="M164" s="62"/>
      <c r="N164" s="54"/>
      <c r="O164" s="54"/>
      <c r="P164" s="18"/>
      <c r="Q164" s="18"/>
    </row>
    <row r="165" spans="1:17" ht="38.25" x14ac:dyDescent="0.25">
      <c r="A165" s="18" t="s">
        <v>47</v>
      </c>
      <c r="B165" s="18" t="s">
        <v>792</v>
      </c>
      <c r="C165" s="18" t="s">
        <v>636</v>
      </c>
      <c r="D165" s="64" t="s">
        <v>1044</v>
      </c>
      <c r="E165" s="18" t="s">
        <v>399</v>
      </c>
      <c r="F165" s="18" t="s">
        <v>1040</v>
      </c>
      <c r="G165" s="18" t="s">
        <v>350</v>
      </c>
      <c r="H165" s="18"/>
      <c r="I165" s="18"/>
      <c r="J165" s="18"/>
      <c r="K165" s="18"/>
      <c r="L165" s="18"/>
      <c r="M165" s="62"/>
      <c r="N165" s="54"/>
      <c r="O165" s="54"/>
      <c r="P165" s="18"/>
      <c r="Q165" s="18"/>
    </row>
    <row r="166" spans="1:17" ht="38.25" x14ac:dyDescent="0.25">
      <c r="A166" s="18" t="s">
        <v>47</v>
      </c>
      <c r="B166" s="18" t="s">
        <v>793</v>
      </c>
      <c r="C166" s="18" t="s">
        <v>636</v>
      </c>
      <c r="D166" s="64" t="s">
        <v>1043</v>
      </c>
      <c r="E166" s="18" t="s">
        <v>399</v>
      </c>
      <c r="F166" s="18" t="s">
        <v>1040</v>
      </c>
      <c r="G166" s="18" t="s">
        <v>350</v>
      </c>
      <c r="H166" s="18"/>
      <c r="I166" s="18"/>
      <c r="J166" s="18"/>
      <c r="K166" s="18"/>
      <c r="L166" s="18"/>
      <c r="M166" s="62"/>
      <c r="N166" s="54"/>
      <c r="O166" s="54"/>
      <c r="P166" s="18"/>
      <c r="Q166" s="18"/>
    </row>
    <row r="167" spans="1:17" ht="25.5" x14ac:dyDescent="0.25">
      <c r="A167" s="18" t="s">
        <v>47</v>
      </c>
      <c r="B167" s="18" t="s">
        <v>794</v>
      </c>
      <c r="C167" s="18" t="s">
        <v>636</v>
      </c>
      <c r="D167" s="18" t="s">
        <v>1041</v>
      </c>
      <c r="E167" s="18" t="s">
        <v>399</v>
      </c>
      <c r="F167" s="18" t="s">
        <v>1054</v>
      </c>
      <c r="G167" s="18" t="s">
        <v>1055</v>
      </c>
      <c r="H167" s="18"/>
      <c r="I167" s="18"/>
      <c r="J167" s="18"/>
      <c r="K167" s="18"/>
      <c r="L167" s="18"/>
      <c r="M167" s="62"/>
      <c r="N167" s="54"/>
      <c r="O167" s="54"/>
      <c r="P167" s="18"/>
      <c r="Q167" s="18"/>
    </row>
    <row r="168" spans="1:17" ht="38.25" x14ac:dyDescent="0.25">
      <c r="A168" s="18" t="s">
        <v>47</v>
      </c>
      <c r="B168" s="18" t="s">
        <v>795</v>
      </c>
      <c r="C168" s="18" t="s">
        <v>636</v>
      </c>
      <c r="D168" s="64" t="s">
        <v>1044</v>
      </c>
      <c r="E168" s="18" t="s">
        <v>399</v>
      </c>
      <c r="F168" s="18" t="s">
        <v>1054</v>
      </c>
      <c r="G168" s="18" t="s">
        <v>350</v>
      </c>
      <c r="H168" s="18"/>
      <c r="I168" s="18"/>
      <c r="J168" s="18"/>
      <c r="K168" s="18"/>
      <c r="L168" s="18"/>
      <c r="M168" s="62"/>
      <c r="N168" s="54"/>
      <c r="O168" s="54"/>
      <c r="P168" s="18"/>
      <c r="Q168" s="18"/>
    </row>
    <row r="169" spans="1:17" s="3" customFormat="1" ht="25.5" x14ac:dyDescent="0.25">
      <c r="A169" s="18" t="s">
        <v>1</v>
      </c>
      <c r="B169" s="18" t="s">
        <v>5</v>
      </c>
      <c r="C169" s="18" t="s">
        <v>6</v>
      </c>
      <c r="D169" s="18" t="s">
        <v>221</v>
      </c>
      <c r="E169" s="18">
        <v>6</v>
      </c>
      <c r="F169" s="18" t="s">
        <v>1054</v>
      </c>
      <c r="G169" s="18" t="s">
        <v>350</v>
      </c>
      <c r="H169" s="18"/>
      <c r="I169" s="18"/>
      <c r="J169" s="18"/>
      <c r="K169" s="18"/>
      <c r="L169" s="18"/>
      <c r="M169" s="18"/>
      <c r="N169" s="18"/>
      <c r="O169" s="18"/>
      <c r="P169" s="18" t="s">
        <v>256</v>
      </c>
      <c r="Q169" s="18" t="s">
        <v>256</v>
      </c>
    </row>
    <row r="170" spans="1:17" s="3" customFormat="1" ht="25.5" x14ac:dyDescent="0.25">
      <c r="A170" s="18" t="s">
        <v>1</v>
      </c>
      <c r="B170" s="18" t="s">
        <v>7</v>
      </c>
      <c r="C170" s="18" t="s">
        <v>6</v>
      </c>
      <c r="D170" s="18" t="s">
        <v>222</v>
      </c>
      <c r="E170" s="18">
        <v>6</v>
      </c>
      <c r="F170" s="18" t="s">
        <v>1054</v>
      </c>
      <c r="G170" s="18" t="s">
        <v>350</v>
      </c>
      <c r="H170" s="18"/>
      <c r="I170" s="18"/>
      <c r="J170" s="18"/>
      <c r="K170" s="18"/>
      <c r="L170" s="18"/>
      <c r="M170" s="18"/>
      <c r="N170" s="18"/>
      <c r="O170" s="18"/>
      <c r="P170" s="18" t="s">
        <v>256</v>
      </c>
      <c r="Q170" s="18" t="s">
        <v>256</v>
      </c>
    </row>
    <row r="171" spans="1:17" s="3" customFormat="1" ht="25.5" x14ac:dyDescent="0.25">
      <c r="A171" s="18" t="s">
        <v>1</v>
      </c>
      <c r="B171" s="18" t="s">
        <v>223</v>
      </c>
      <c r="C171" s="18" t="s">
        <v>6</v>
      </c>
      <c r="D171" s="18" t="s">
        <v>224</v>
      </c>
      <c r="E171" s="18">
        <v>6</v>
      </c>
      <c r="F171" s="18" t="s">
        <v>1054</v>
      </c>
      <c r="G171" s="18" t="s">
        <v>350</v>
      </c>
      <c r="H171" s="18"/>
      <c r="I171" s="18"/>
      <c r="J171" s="18"/>
      <c r="K171" s="18"/>
      <c r="L171" s="18"/>
      <c r="M171" s="18"/>
      <c r="N171" s="18"/>
      <c r="O171" s="18"/>
      <c r="P171" s="18" t="s">
        <v>256</v>
      </c>
      <c r="Q171" s="18" t="s">
        <v>256</v>
      </c>
    </row>
    <row r="172" spans="1:17" s="3" customFormat="1" ht="25.5" x14ac:dyDescent="0.25">
      <c r="A172" s="18" t="s">
        <v>1</v>
      </c>
      <c r="B172" s="18" t="s">
        <v>8</v>
      </c>
      <c r="C172" s="18" t="s">
        <v>6</v>
      </c>
      <c r="D172" s="18" t="s">
        <v>225</v>
      </c>
      <c r="E172" s="18">
        <v>6</v>
      </c>
      <c r="F172" s="18" t="s">
        <v>1054</v>
      </c>
      <c r="G172" s="18" t="s">
        <v>350</v>
      </c>
      <c r="H172" s="18"/>
      <c r="I172" s="18"/>
      <c r="J172" s="18"/>
      <c r="K172" s="18"/>
      <c r="L172" s="18"/>
      <c r="M172" s="18"/>
      <c r="N172" s="18"/>
      <c r="O172" s="18"/>
      <c r="P172" s="18" t="s">
        <v>256</v>
      </c>
      <c r="Q172" s="18" t="s">
        <v>256</v>
      </c>
    </row>
    <row r="173" spans="1:17" s="3" customFormat="1" ht="25.5" x14ac:dyDescent="0.25">
      <c r="A173" s="18" t="s">
        <v>49</v>
      </c>
      <c r="B173" s="18" t="s">
        <v>650</v>
      </c>
      <c r="C173" s="18" t="s">
        <v>6</v>
      </c>
      <c r="D173" s="64" t="s">
        <v>796</v>
      </c>
      <c r="E173" s="18" t="s">
        <v>399</v>
      </c>
      <c r="F173" s="18" t="s">
        <v>1040</v>
      </c>
      <c r="G173" s="18" t="s">
        <v>350</v>
      </c>
      <c r="H173" s="18"/>
      <c r="I173" s="18"/>
      <c r="J173" s="18"/>
      <c r="K173" s="18"/>
      <c r="L173" s="18"/>
      <c r="M173" s="54"/>
      <c r="N173" s="54"/>
      <c r="O173" s="54"/>
      <c r="P173" s="18"/>
      <c r="Q173" s="18"/>
    </row>
    <row r="174" spans="1:17" s="3" customFormat="1" ht="25.5" x14ac:dyDescent="0.25">
      <c r="A174" s="18" t="s">
        <v>49</v>
      </c>
      <c r="B174" s="18" t="s">
        <v>665</v>
      </c>
      <c r="C174" s="18" t="s">
        <v>6</v>
      </c>
      <c r="D174" s="18" t="s">
        <v>671</v>
      </c>
      <c r="E174" s="18" t="s">
        <v>399</v>
      </c>
      <c r="F174" s="18" t="s">
        <v>1040</v>
      </c>
      <c r="G174" s="18" t="s">
        <v>350</v>
      </c>
      <c r="H174" s="18"/>
      <c r="I174" s="18"/>
      <c r="J174" s="18"/>
      <c r="K174" s="18"/>
      <c r="L174" s="18"/>
      <c r="M174" s="54"/>
      <c r="N174" s="54"/>
      <c r="O174" s="54"/>
      <c r="P174" s="18"/>
      <c r="Q174" s="18"/>
    </row>
    <row r="175" spans="1:17" s="3" customFormat="1" ht="25.5" x14ac:dyDescent="0.25">
      <c r="A175" s="18" t="s">
        <v>49</v>
      </c>
      <c r="B175" s="18" t="s">
        <v>651</v>
      </c>
      <c r="C175" s="18" t="s">
        <v>6</v>
      </c>
      <c r="D175" s="18" t="s">
        <v>1041</v>
      </c>
      <c r="E175" s="18" t="s">
        <v>399</v>
      </c>
      <c r="F175" s="18" t="s">
        <v>1040</v>
      </c>
      <c r="G175" s="18" t="s">
        <v>350</v>
      </c>
      <c r="H175" s="18"/>
      <c r="I175" s="18"/>
      <c r="J175" s="18"/>
      <c r="K175" s="18"/>
      <c r="L175" s="18"/>
      <c r="M175" s="54"/>
      <c r="N175" s="54"/>
      <c r="O175" s="54"/>
      <c r="P175" s="18"/>
      <c r="Q175" s="18"/>
    </row>
    <row r="176" spans="1:17" s="3" customFormat="1" ht="25.5" x14ac:dyDescent="0.25">
      <c r="A176" s="18" t="s">
        <v>49</v>
      </c>
      <c r="B176" s="18" t="s">
        <v>672</v>
      </c>
      <c r="C176" s="18" t="s">
        <v>6</v>
      </c>
      <c r="D176" s="18" t="s">
        <v>1041</v>
      </c>
      <c r="E176" s="18" t="s">
        <v>399</v>
      </c>
      <c r="F176" s="18" t="s">
        <v>1040</v>
      </c>
      <c r="G176" s="18" t="s">
        <v>350</v>
      </c>
      <c r="H176" s="18"/>
      <c r="I176" s="18"/>
      <c r="J176" s="18"/>
      <c r="K176" s="18"/>
      <c r="L176" s="18"/>
      <c r="M176" s="54"/>
      <c r="N176" s="54"/>
      <c r="O176" s="54"/>
      <c r="P176" s="18"/>
      <c r="Q176" s="18"/>
    </row>
    <row r="177" spans="1:17" s="3" customFormat="1" ht="25.5" x14ac:dyDescent="0.25">
      <c r="A177" s="18" t="s">
        <v>49</v>
      </c>
      <c r="B177" s="18" t="s">
        <v>673</v>
      </c>
      <c r="C177" s="18" t="s">
        <v>6</v>
      </c>
      <c r="D177" s="18" t="s">
        <v>1041</v>
      </c>
      <c r="E177" s="18" t="s">
        <v>399</v>
      </c>
      <c r="F177" s="18" t="s">
        <v>1040</v>
      </c>
      <c r="G177" s="18" t="s">
        <v>350</v>
      </c>
      <c r="H177" s="18"/>
      <c r="I177" s="18"/>
      <c r="J177" s="18"/>
      <c r="K177" s="18"/>
      <c r="L177" s="18"/>
      <c r="M177" s="54"/>
      <c r="N177" s="54"/>
      <c r="O177" s="54"/>
      <c r="P177" s="18"/>
      <c r="Q177" s="18"/>
    </row>
    <row r="178" spans="1:17" s="3" customFormat="1" ht="25.5" x14ac:dyDescent="0.25">
      <c r="A178" s="18" t="s">
        <v>49</v>
      </c>
      <c r="B178" s="18" t="s">
        <v>797</v>
      </c>
      <c r="C178" s="18" t="s">
        <v>6</v>
      </c>
      <c r="D178" s="18" t="s">
        <v>798</v>
      </c>
      <c r="E178" s="18" t="s">
        <v>399</v>
      </c>
      <c r="F178" s="18" t="s">
        <v>1040</v>
      </c>
      <c r="G178" s="18" t="s">
        <v>350</v>
      </c>
      <c r="H178" s="18"/>
      <c r="I178" s="18"/>
      <c r="J178" s="18"/>
      <c r="K178" s="18"/>
      <c r="L178" s="18"/>
      <c r="M178" s="54"/>
      <c r="N178" s="54"/>
      <c r="O178" s="54"/>
      <c r="P178" s="18"/>
      <c r="Q178" s="18"/>
    </row>
    <row r="179" spans="1:17" s="3" customFormat="1" ht="38.25" x14ac:dyDescent="0.25">
      <c r="A179" s="18" t="s">
        <v>49</v>
      </c>
      <c r="B179" s="18" t="s">
        <v>799</v>
      </c>
      <c r="C179" s="18" t="s">
        <v>6</v>
      </c>
      <c r="D179" s="64" t="s">
        <v>1044</v>
      </c>
      <c r="E179" s="18" t="s">
        <v>399</v>
      </c>
      <c r="F179" s="18" t="s">
        <v>1040</v>
      </c>
      <c r="G179" s="18" t="s">
        <v>350</v>
      </c>
      <c r="H179" s="18"/>
      <c r="I179" s="18"/>
      <c r="J179" s="18"/>
      <c r="K179" s="18"/>
      <c r="L179" s="18"/>
      <c r="M179" s="54"/>
      <c r="N179" s="54"/>
      <c r="O179" s="54"/>
      <c r="P179" s="18"/>
      <c r="Q179" s="18"/>
    </row>
    <row r="180" spans="1:17" s="3" customFormat="1" ht="38.25" x14ac:dyDescent="0.25">
      <c r="A180" s="18" t="s">
        <v>49</v>
      </c>
      <c r="B180" s="18" t="s">
        <v>800</v>
      </c>
      <c r="C180" s="18" t="s">
        <v>6</v>
      </c>
      <c r="D180" s="64" t="s">
        <v>1044</v>
      </c>
      <c r="E180" s="18" t="s">
        <v>399</v>
      </c>
      <c r="F180" s="18" t="s">
        <v>1054</v>
      </c>
      <c r="G180" s="18" t="s">
        <v>350</v>
      </c>
      <c r="H180" s="18"/>
      <c r="I180" s="18"/>
      <c r="J180" s="18"/>
      <c r="K180" s="18"/>
      <c r="L180" s="18"/>
      <c r="M180" s="54"/>
      <c r="N180" s="54"/>
      <c r="O180" s="54"/>
      <c r="P180" s="18"/>
      <c r="Q180" s="18"/>
    </row>
    <row r="181" spans="1:17" s="3" customFormat="1" ht="25.5" x14ac:dyDescent="0.25">
      <c r="A181" s="18" t="s">
        <v>49</v>
      </c>
      <c r="B181" s="18" t="s">
        <v>801</v>
      </c>
      <c r="C181" s="18" t="s">
        <v>6</v>
      </c>
      <c r="D181" s="18" t="s">
        <v>1041</v>
      </c>
      <c r="E181" s="18" t="s">
        <v>399</v>
      </c>
      <c r="F181" s="18" t="s">
        <v>1040</v>
      </c>
      <c r="G181" s="18" t="s">
        <v>350</v>
      </c>
      <c r="H181" s="18"/>
      <c r="I181" s="18"/>
      <c r="J181" s="18"/>
      <c r="K181" s="18"/>
      <c r="L181" s="18"/>
      <c r="M181" s="54"/>
      <c r="N181" s="54"/>
      <c r="O181" s="54"/>
      <c r="P181" s="18"/>
      <c r="Q181" s="18"/>
    </row>
    <row r="182" spans="1:17" s="3" customFormat="1" ht="25.5" x14ac:dyDescent="0.25">
      <c r="A182" s="18" t="s">
        <v>49</v>
      </c>
      <c r="B182" s="18" t="s">
        <v>802</v>
      </c>
      <c r="C182" s="18" t="s">
        <v>6</v>
      </c>
      <c r="D182" s="18" t="s">
        <v>1041</v>
      </c>
      <c r="E182" s="18" t="s">
        <v>399</v>
      </c>
      <c r="F182" s="18" t="s">
        <v>1040</v>
      </c>
      <c r="G182" s="18" t="s">
        <v>350</v>
      </c>
      <c r="H182" s="18"/>
      <c r="I182" s="18"/>
      <c r="J182" s="18"/>
      <c r="K182" s="18"/>
      <c r="L182" s="18"/>
      <c r="M182" s="54"/>
      <c r="N182" s="54"/>
      <c r="O182" s="54"/>
      <c r="P182" s="18"/>
      <c r="Q182" s="18"/>
    </row>
    <row r="183" spans="1:17" s="3" customFormat="1" ht="25.5" x14ac:dyDescent="0.25">
      <c r="A183" s="18" t="s">
        <v>922</v>
      </c>
      <c r="B183" s="18" t="s">
        <v>803</v>
      </c>
      <c r="C183" s="18" t="s">
        <v>6</v>
      </c>
      <c r="D183" s="18" t="s">
        <v>1041</v>
      </c>
      <c r="E183" s="18" t="s">
        <v>399</v>
      </c>
      <c r="F183" s="18" t="s">
        <v>1040</v>
      </c>
      <c r="G183" s="18" t="s">
        <v>350</v>
      </c>
      <c r="H183" s="18"/>
      <c r="I183" s="18"/>
      <c r="J183" s="18"/>
      <c r="K183" s="18"/>
      <c r="L183" s="18"/>
      <c r="M183" s="54"/>
      <c r="N183" s="54"/>
      <c r="O183" s="54"/>
      <c r="P183" s="18"/>
      <c r="Q183" s="18"/>
    </row>
    <row r="184" spans="1:17" s="3" customFormat="1" ht="25.5" x14ac:dyDescent="0.25">
      <c r="A184" s="18" t="s">
        <v>922</v>
      </c>
      <c r="B184" s="18" t="s">
        <v>648</v>
      </c>
      <c r="C184" s="18" t="s">
        <v>6</v>
      </c>
      <c r="D184" s="18" t="s">
        <v>1041</v>
      </c>
      <c r="E184" s="18" t="s">
        <v>399</v>
      </c>
      <c r="F184" s="18" t="s">
        <v>1040</v>
      </c>
      <c r="G184" s="18" t="s">
        <v>350</v>
      </c>
      <c r="H184" s="18"/>
      <c r="I184" s="18"/>
      <c r="J184" s="18"/>
      <c r="K184" s="18"/>
      <c r="L184" s="18"/>
      <c r="M184" s="54"/>
      <c r="N184" s="54"/>
      <c r="O184" s="54"/>
      <c r="P184" s="18"/>
      <c r="Q184" s="18"/>
    </row>
    <row r="185" spans="1:17" s="3" customFormat="1" ht="25.5" x14ac:dyDescent="0.25">
      <c r="A185" s="18" t="s">
        <v>922</v>
      </c>
      <c r="B185" s="18" t="s">
        <v>804</v>
      </c>
      <c r="C185" s="18" t="s">
        <v>6</v>
      </c>
      <c r="D185" s="18" t="s">
        <v>1041</v>
      </c>
      <c r="E185" s="18" t="s">
        <v>399</v>
      </c>
      <c r="F185" s="18" t="s">
        <v>1040</v>
      </c>
      <c r="G185" s="18" t="s">
        <v>350</v>
      </c>
      <c r="H185" s="18"/>
      <c r="I185" s="18"/>
      <c r="J185" s="18"/>
      <c r="K185" s="18"/>
      <c r="L185" s="18"/>
      <c r="M185" s="54"/>
      <c r="N185" s="54"/>
      <c r="O185" s="54"/>
      <c r="P185" s="18"/>
      <c r="Q185" s="18"/>
    </row>
    <row r="186" spans="1:17" s="3" customFormat="1" ht="28.15" customHeight="1" x14ac:dyDescent="0.25">
      <c r="A186" s="18" t="s">
        <v>922</v>
      </c>
      <c r="B186" s="18" t="s">
        <v>805</v>
      </c>
      <c r="C186" s="18" t="s">
        <v>6</v>
      </c>
      <c r="D186" s="18" t="s">
        <v>1041</v>
      </c>
      <c r="E186" s="18" t="s">
        <v>399</v>
      </c>
      <c r="F186" s="18" t="s">
        <v>1040</v>
      </c>
      <c r="G186" s="18" t="s">
        <v>350</v>
      </c>
      <c r="H186" s="18"/>
      <c r="I186" s="18"/>
      <c r="J186" s="18"/>
      <c r="K186" s="18"/>
      <c r="L186" s="18"/>
      <c r="M186" s="54"/>
      <c r="N186" s="54"/>
      <c r="O186" s="54"/>
      <c r="P186" s="18"/>
      <c r="Q186" s="18"/>
    </row>
    <row r="187" spans="1:17" s="3" customFormat="1" ht="38.25" x14ac:dyDescent="0.25">
      <c r="A187" s="18" t="s">
        <v>922</v>
      </c>
      <c r="B187" s="18" t="s">
        <v>806</v>
      </c>
      <c r="C187" s="18" t="s">
        <v>6</v>
      </c>
      <c r="D187" s="18" t="s">
        <v>1041</v>
      </c>
      <c r="E187" s="18" t="s">
        <v>399</v>
      </c>
      <c r="F187" s="18" t="s">
        <v>1040</v>
      </c>
      <c r="G187" s="18" t="s">
        <v>350</v>
      </c>
      <c r="H187" s="18"/>
      <c r="I187" s="18"/>
      <c r="J187" s="18"/>
      <c r="K187" s="18"/>
      <c r="L187" s="18"/>
      <c r="M187" s="54"/>
      <c r="N187" s="54"/>
      <c r="O187" s="54"/>
      <c r="P187" s="18"/>
      <c r="Q187" s="18"/>
    </row>
    <row r="188" spans="1:17" s="3" customFormat="1" ht="25.5" x14ac:dyDescent="0.25">
      <c r="A188" s="18" t="s">
        <v>922</v>
      </c>
      <c r="B188" s="18" t="s">
        <v>807</v>
      </c>
      <c r="C188" s="18" t="s">
        <v>6</v>
      </c>
      <c r="D188" s="18" t="s">
        <v>1041</v>
      </c>
      <c r="E188" s="18" t="s">
        <v>399</v>
      </c>
      <c r="F188" s="18" t="s">
        <v>1040</v>
      </c>
      <c r="G188" s="18" t="s">
        <v>350</v>
      </c>
      <c r="H188" s="18"/>
      <c r="I188" s="18"/>
      <c r="J188" s="18"/>
      <c r="K188" s="18"/>
      <c r="L188" s="18"/>
      <c r="M188" s="54"/>
      <c r="N188" s="54"/>
      <c r="O188" s="54"/>
      <c r="P188" s="18"/>
      <c r="Q188" s="18"/>
    </row>
    <row r="189" spans="1:17" s="3" customFormat="1" ht="25.5" x14ac:dyDescent="0.25">
      <c r="A189" s="18" t="s">
        <v>53</v>
      </c>
      <c r="B189" s="18" t="s">
        <v>650</v>
      </c>
      <c r="C189" s="18" t="s">
        <v>6</v>
      </c>
      <c r="D189" s="18" t="s">
        <v>1041</v>
      </c>
      <c r="E189" s="18" t="s">
        <v>399</v>
      </c>
      <c r="F189" s="18" t="s">
        <v>1040</v>
      </c>
      <c r="G189" s="18" t="s">
        <v>350</v>
      </c>
      <c r="H189" s="18"/>
      <c r="I189" s="18"/>
      <c r="J189" s="18"/>
      <c r="K189" s="18"/>
      <c r="L189" s="18"/>
      <c r="M189" s="54"/>
      <c r="N189" s="54"/>
      <c r="O189" s="54"/>
      <c r="P189" s="18"/>
      <c r="Q189" s="18"/>
    </row>
    <row r="190" spans="1:17" s="3" customFormat="1" ht="25.5" x14ac:dyDescent="0.25">
      <c r="A190" s="18" t="s">
        <v>53</v>
      </c>
      <c r="B190" s="18" t="s">
        <v>665</v>
      </c>
      <c r="C190" s="18" t="s">
        <v>6</v>
      </c>
      <c r="D190" s="18" t="s">
        <v>812</v>
      </c>
      <c r="E190" s="18" t="s">
        <v>666</v>
      </c>
      <c r="F190" s="18" t="s">
        <v>1040</v>
      </c>
      <c r="G190" s="18" t="s">
        <v>350</v>
      </c>
      <c r="H190" s="18"/>
      <c r="I190" s="18"/>
      <c r="J190" s="18"/>
      <c r="K190" s="18"/>
      <c r="L190" s="18"/>
      <c r="M190" s="54"/>
      <c r="N190" s="54"/>
      <c r="O190" s="54"/>
      <c r="P190" s="18"/>
      <c r="Q190" s="18"/>
    </row>
    <row r="191" spans="1:17" s="3" customFormat="1" ht="25.5" x14ac:dyDescent="0.25">
      <c r="A191" s="18" t="s">
        <v>53</v>
      </c>
      <c r="B191" s="18" t="s">
        <v>651</v>
      </c>
      <c r="C191" s="18" t="s">
        <v>6</v>
      </c>
      <c r="D191" s="18" t="s">
        <v>1041</v>
      </c>
      <c r="E191" s="18" t="s">
        <v>399</v>
      </c>
      <c r="F191" s="18" t="s">
        <v>1040</v>
      </c>
      <c r="G191" s="18" t="s">
        <v>350</v>
      </c>
      <c r="H191" s="18"/>
      <c r="I191" s="18"/>
      <c r="J191" s="18"/>
      <c r="K191" s="18"/>
      <c r="L191" s="18"/>
      <c r="M191" s="54"/>
      <c r="N191" s="54"/>
      <c r="O191" s="54"/>
      <c r="P191" s="18"/>
      <c r="Q191" s="18"/>
    </row>
    <row r="192" spans="1:17" s="3" customFormat="1" ht="25.5" x14ac:dyDescent="0.25">
      <c r="A192" s="18" t="s">
        <v>53</v>
      </c>
      <c r="B192" s="18" t="s">
        <v>672</v>
      </c>
      <c r="C192" s="18" t="s">
        <v>6</v>
      </c>
      <c r="D192" s="18" t="s">
        <v>1041</v>
      </c>
      <c r="E192" s="18" t="s">
        <v>399</v>
      </c>
      <c r="F192" s="18" t="s">
        <v>1040</v>
      </c>
      <c r="G192" s="18" t="s">
        <v>350</v>
      </c>
      <c r="H192" s="18"/>
      <c r="I192" s="18"/>
      <c r="J192" s="18"/>
      <c r="K192" s="18"/>
      <c r="L192" s="18"/>
      <c r="M192" s="54"/>
      <c r="N192" s="54"/>
      <c r="O192" s="54"/>
      <c r="P192" s="18"/>
      <c r="Q192" s="18"/>
    </row>
    <row r="193" spans="1:17" s="3" customFormat="1" ht="25.5" x14ac:dyDescent="0.25">
      <c r="A193" s="18" t="s">
        <v>53</v>
      </c>
      <c r="B193" s="18" t="s">
        <v>673</v>
      </c>
      <c r="C193" s="18" t="s">
        <v>6</v>
      </c>
      <c r="D193" s="18" t="s">
        <v>1041</v>
      </c>
      <c r="E193" s="18" t="s">
        <v>399</v>
      </c>
      <c r="F193" s="18" t="s">
        <v>1040</v>
      </c>
      <c r="G193" s="18" t="s">
        <v>350</v>
      </c>
      <c r="H193" s="18"/>
      <c r="I193" s="18"/>
      <c r="J193" s="18"/>
      <c r="K193" s="18"/>
      <c r="L193" s="18"/>
      <c r="M193" s="54"/>
      <c r="N193" s="54"/>
      <c r="O193" s="54"/>
      <c r="P193" s="18"/>
      <c r="Q193" s="18"/>
    </row>
    <row r="194" spans="1:17" s="3" customFormat="1" ht="25.5" x14ac:dyDescent="0.25">
      <c r="A194" s="18" t="s">
        <v>53</v>
      </c>
      <c r="B194" s="18" t="s">
        <v>808</v>
      </c>
      <c r="C194" s="18" t="s">
        <v>6</v>
      </c>
      <c r="D194" s="18" t="s">
        <v>688</v>
      </c>
      <c r="E194" s="18" t="s">
        <v>399</v>
      </c>
      <c r="F194" s="18" t="s">
        <v>1040</v>
      </c>
      <c r="G194" s="18" t="s">
        <v>350</v>
      </c>
      <c r="H194" s="18"/>
      <c r="I194" s="18"/>
      <c r="J194" s="18"/>
      <c r="K194" s="18"/>
      <c r="L194" s="18"/>
      <c r="M194" s="54"/>
      <c r="N194" s="54"/>
      <c r="O194" s="54"/>
      <c r="P194" s="18"/>
      <c r="Q194" s="18"/>
    </row>
    <row r="195" spans="1:17" s="3" customFormat="1" ht="38.25" x14ac:dyDescent="0.25">
      <c r="A195" s="18" t="s">
        <v>53</v>
      </c>
      <c r="B195" s="18" t="s">
        <v>793</v>
      </c>
      <c r="C195" s="18" t="s">
        <v>6</v>
      </c>
      <c r="D195" s="64" t="s">
        <v>1043</v>
      </c>
      <c r="E195" s="18" t="s">
        <v>399</v>
      </c>
      <c r="F195" s="18" t="s">
        <v>1040</v>
      </c>
      <c r="G195" s="18" t="s">
        <v>350</v>
      </c>
      <c r="H195" s="18"/>
      <c r="I195" s="18"/>
      <c r="J195" s="18"/>
      <c r="K195" s="18"/>
      <c r="L195" s="18"/>
      <c r="M195" s="54"/>
      <c r="N195" s="54"/>
      <c r="O195" s="54"/>
      <c r="P195" s="18"/>
      <c r="Q195" s="18"/>
    </row>
    <row r="196" spans="1:17" s="3" customFormat="1" ht="25.5" x14ac:dyDescent="0.25">
      <c r="A196" s="18" t="s">
        <v>53</v>
      </c>
      <c r="B196" s="18" t="s">
        <v>379</v>
      </c>
      <c r="C196" s="18" t="s">
        <v>6</v>
      </c>
      <c r="D196" s="18" t="s">
        <v>1041</v>
      </c>
      <c r="E196" s="18" t="s">
        <v>399</v>
      </c>
      <c r="F196" s="18" t="s">
        <v>1040</v>
      </c>
      <c r="G196" s="18" t="s">
        <v>350</v>
      </c>
      <c r="H196" s="18"/>
      <c r="I196" s="18"/>
      <c r="J196" s="18"/>
      <c r="K196" s="18"/>
      <c r="L196" s="18"/>
      <c r="M196" s="54"/>
      <c r="N196" s="54"/>
      <c r="O196" s="54"/>
      <c r="P196" s="18"/>
      <c r="Q196" s="18"/>
    </row>
    <row r="197" spans="1:17" s="3" customFormat="1" ht="25.5" x14ac:dyDescent="0.25">
      <c r="A197" s="18" t="s">
        <v>53</v>
      </c>
      <c r="B197" s="18" t="s">
        <v>791</v>
      </c>
      <c r="C197" s="18" t="s">
        <v>6</v>
      </c>
      <c r="D197" s="18" t="s">
        <v>1041</v>
      </c>
      <c r="E197" s="18" t="s">
        <v>399</v>
      </c>
      <c r="F197" s="18" t="s">
        <v>1040</v>
      </c>
      <c r="G197" s="18" t="s">
        <v>350</v>
      </c>
      <c r="H197" s="18"/>
      <c r="I197" s="18"/>
      <c r="J197" s="18"/>
      <c r="K197" s="18"/>
      <c r="L197" s="18"/>
      <c r="M197" s="54"/>
      <c r="N197" s="54"/>
      <c r="O197" s="54"/>
      <c r="P197" s="18"/>
      <c r="Q197" s="18"/>
    </row>
    <row r="198" spans="1:17" s="3" customFormat="1" ht="25.5" x14ac:dyDescent="0.25">
      <c r="A198" s="18" t="s">
        <v>53</v>
      </c>
      <c r="B198" s="18" t="s">
        <v>809</v>
      </c>
      <c r="C198" s="18" t="s">
        <v>6</v>
      </c>
      <c r="D198" s="18" t="s">
        <v>1041</v>
      </c>
      <c r="E198" s="18" t="s">
        <v>666</v>
      </c>
      <c r="F198" s="18" t="s">
        <v>1054</v>
      </c>
      <c r="G198" s="18" t="s">
        <v>350</v>
      </c>
      <c r="H198" s="18"/>
      <c r="I198" s="18"/>
      <c r="J198" s="18"/>
      <c r="K198" s="18"/>
      <c r="L198" s="18"/>
      <c r="M198" s="54"/>
      <c r="N198" s="54"/>
      <c r="O198" s="54"/>
      <c r="P198" s="18"/>
      <c r="Q198" s="18"/>
    </row>
    <row r="199" spans="1:17" s="3" customFormat="1" ht="25.5" x14ac:dyDescent="0.25">
      <c r="A199" s="18" t="s">
        <v>53</v>
      </c>
      <c r="B199" s="18" t="s">
        <v>810</v>
      </c>
      <c r="C199" s="18" t="s">
        <v>6</v>
      </c>
      <c r="D199" s="18" t="s">
        <v>1041</v>
      </c>
      <c r="E199" s="18" t="s">
        <v>399</v>
      </c>
      <c r="F199" s="18" t="s">
        <v>1040</v>
      </c>
      <c r="G199" s="18" t="s">
        <v>350</v>
      </c>
      <c r="H199" s="18"/>
      <c r="I199" s="18"/>
      <c r="J199" s="18"/>
      <c r="K199" s="18"/>
      <c r="L199" s="18"/>
      <c r="M199" s="54"/>
      <c r="N199" s="54"/>
      <c r="O199" s="54"/>
      <c r="P199" s="18"/>
      <c r="Q199" s="18"/>
    </row>
    <row r="200" spans="1:17" s="3" customFormat="1" ht="25.5" x14ac:dyDescent="0.25">
      <c r="A200" s="18" t="s">
        <v>53</v>
      </c>
      <c r="B200" s="18" t="s">
        <v>811</v>
      </c>
      <c r="C200" s="18" t="s">
        <v>6</v>
      </c>
      <c r="D200" s="18" t="s">
        <v>1041</v>
      </c>
      <c r="E200" s="18" t="s">
        <v>399</v>
      </c>
      <c r="F200" s="18" t="s">
        <v>1040</v>
      </c>
      <c r="G200" s="18" t="s">
        <v>350</v>
      </c>
      <c r="H200" s="18"/>
      <c r="I200" s="18"/>
      <c r="J200" s="18"/>
      <c r="K200" s="18"/>
      <c r="L200" s="18"/>
      <c r="M200" s="54"/>
      <c r="N200" s="54"/>
      <c r="O200" s="54"/>
      <c r="P200" s="18"/>
      <c r="Q200" s="18"/>
    </row>
    <row r="201" spans="1:17" s="3" customFormat="1" ht="25.5" x14ac:dyDescent="0.25">
      <c r="A201" s="18" t="s">
        <v>18</v>
      </c>
      <c r="B201" s="18" t="s">
        <v>398</v>
      </c>
      <c r="C201" s="18" t="s">
        <v>6</v>
      </c>
      <c r="D201" s="18" t="s">
        <v>1041</v>
      </c>
      <c r="E201" s="18" t="s">
        <v>399</v>
      </c>
      <c r="F201" s="18" t="s">
        <v>1040</v>
      </c>
      <c r="G201" s="18" t="s">
        <v>350</v>
      </c>
      <c r="H201" s="18"/>
      <c r="I201" s="18"/>
      <c r="J201" s="18"/>
      <c r="K201" s="18"/>
      <c r="L201" s="18"/>
      <c r="M201" s="54"/>
      <c r="N201" s="54"/>
      <c r="O201" s="54"/>
      <c r="P201" s="18"/>
      <c r="Q201" s="18"/>
    </row>
    <row r="202" spans="1:17" s="3" customFormat="1" ht="25.5" x14ac:dyDescent="0.25">
      <c r="A202" s="18" t="s">
        <v>18</v>
      </c>
      <c r="B202" s="18" t="s">
        <v>400</v>
      </c>
      <c r="C202" s="18" t="s">
        <v>6</v>
      </c>
      <c r="D202" s="18" t="s">
        <v>1041</v>
      </c>
      <c r="E202" s="18" t="s">
        <v>399</v>
      </c>
      <c r="F202" s="18" t="s">
        <v>1040</v>
      </c>
      <c r="G202" s="18" t="s">
        <v>350</v>
      </c>
      <c r="H202" s="18"/>
      <c r="I202" s="18"/>
      <c r="J202" s="18"/>
      <c r="K202" s="18"/>
      <c r="L202" s="18"/>
      <c r="M202" s="54"/>
      <c r="N202" s="54"/>
      <c r="O202" s="54"/>
      <c r="P202" s="18"/>
      <c r="Q202" s="18"/>
    </row>
    <row r="203" spans="1:17" s="3" customFormat="1" x14ac:dyDescent="0.25">
      <c r="A203" s="18" t="s">
        <v>18</v>
      </c>
      <c r="B203" s="18" t="s">
        <v>401</v>
      </c>
      <c r="C203" s="18"/>
      <c r="D203" s="18"/>
      <c r="E203" s="18"/>
      <c r="F203" s="18" t="s">
        <v>1040</v>
      </c>
      <c r="G203" s="18" t="s">
        <v>350</v>
      </c>
      <c r="H203" s="18"/>
      <c r="I203" s="18"/>
      <c r="J203" s="18"/>
      <c r="K203" s="18"/>
      <c r="L203" s="18"/>
      <c r="M203" s="54"/>
      <c r="N203" s="54"/>
      <c r="O203" s="54"/>
      <c r="P203" s="18"/>
      <c r="Q203" s="18"/>
    </row>
    <row r="204" spans="1:17" s="3" customFormat="1" x14ac:dyDescent="0.25">
      <c r="A204" s="18" t="s">
        <v>18</v>
      </c>
      <c r="B204" s="18" t="s">
        <v>402</v>
      </c>
      <c r="C204" s="18"/>
      <c r="D204" s="18"/>
      <c r="E204" s="18"/>
      <c r="F204" s="18" t="s">
        <v>1040</v>
      </c>
      <c r="G204" s="18" t="s">
        <v>350</v>
      </c>
      <c r="H204" s="18"/>
      <c r="I204" s="18"/>
      <c r="J204" s="18"/>
      <c r="K204" s="18"/>
      <c r="L204" s="18"/>
      <c r="M204" s="54"/>
      <c r="N204" s="54"/>
      <c r="O204" s="54"/>
      <c r="P204" s="18"/>
      <c r="Q204" s="18"/>
    </row>
    <row r="205" spans="1:17" s="3" customFormat="1" ht="25.5" x14ac:dyDescent="0.25">
      <c r="A205" s="18" t="s">
        <v>18</v>
      </c>
      <c r="B205" s="18" t="s">
        <v>403</v>
      </c>
      <c r="C205" s="18"/>
      <c r="D205" s="18"/>
      <c r="E205" s="18"/>
      <c r="F205" s="18" t="s">
        <v>1040</v>
      </c>
      <c r="G205" s="18" t="s">
        <v>350</v>
      </c>
      <c r="H205" s="18"/>
      <c r="I205" s="18"/>
      <c r="J205" s="18"/>
      <c r="K205" s="18"/>
      <c r="L205" s="18"/>
      <c r="M205" s="54"/>
      <c r="N205" s="54"/>
      <c r="O205" s="54"/>
      <c r="P205" s="18"/>
      <c r="Q205" s="18"/>
    </row>
    <row r="206" spans="1:17" s="3" customFormat="1" ht="25.5" x14ac:dyDescent="0.25">
      <c r="A206" s="18" t="s">
        <v>19</v>
      </c>
      <c r="B206" s="18" t="s">
        <v>813</v>
      </c>
      <c r="C206" s="18" t="s">
        <v>6</v>
      </c>
      <c r="D206" s="18" t="s">
        <v>1041</v>
      </c>
      <c r="E206" s="18" t="s">
        <v>399</v>
      </c>
      <c r="F206" s="18" t="s">
        <v>1040</v>
      </c>
      <c r="G206" s="18" t="s">
        <v>350</v>
      </c>
      <c r="H206" s="18"/>
      <c r="I206" s="18"/>
      <c r="J206" s="18"/>
      <c r="K206" s="18"/>
      <c r="L206" s="18"/>
      <c r="M206" s="54"/>
      <c r="N206" s="54"/>
      <c r="O206" s="54"/>
      <c r="P206" s="18"/>
      <c r="Q206" s="18"/>
    </row>
    <row r="207" spans="1:17" s="3" customFormat="1" ht="25.5" x14ac:dyDescent="0.25">
      <c r="A207" s="18" t="s">
        <v>19</v>
      </c>
      <c r="B207" s="18" t="s">
        <v>814</v>
      </c>
      <c r="C207" s="18" t="s">
        <v>6</v>
      </c>
      <c r="D207" s="18" t="s">
        <v>1041</v>
      </c>
      <c r="E207" s="18" t="s">
        <v>399</v>
      </c>
      <c r="F207" s="18" t="s">
        <v>1054</v>
      </c>
      <c r="G207" s="18" t="s">
        <v>350</v>
      </c>
      <c r="H207" s="18"/>
      <c r="I207" s="18"/>
      <c r="J207" s="18"/>
      <c r="K207" s="18"/>
      <c r="L207" s="18"/>
      <c r="M207" s="54"/>
      <c r="N207" s="54"/>
      <c r="O207" s="54"/>
      <c r="P207" s="18"/>
      <c r="Q207" s="18"/>
    </row>
    <row r="208" spans="1:17" s="3" customFormat="1" ht="25.5" x14ac:dyDescent="0.25">
      <c r="A208" s="18" t="s">
        <v>19</v>
      </c>
      <c r="B208" s="18" t="s">
        <v>815</v>
      </c>
      <c r="C208" s="18" t="s">
        <v>6</v>
      </c>
      <c r="D208" s="18" t="s">
        <v>1041</v>
      </c>
      <c r="E208" s="18" t="s">
        <v>399</v>
      </c>
      <c r="F208" s="18" t="s">
        <v>1040</v>
      </c>
      <c r="G208" s="18" t="s">
        <v>350</v>
      </c>
      <c r="H208" s="18"/>
      <c r="I208" s="18"/>
      <c r="J208" s="18"/>
      <c r="K208" s="18"/>
      <c r="L208" s="18"/>
      <c r="M208" s="54"/>
      <c r="N208" s="54"/>
      <c r="O208" s="54"/>
      <c r="P208" s="18"/>
      <c r="Q208" s="18"/>
    </row>
    <row r="209" spans="1:17" s="3" customFormat="1" ht="25.5" x14ac:dyDescent="0.25">
      <c r="A209" s="18" t="s">
        <v>19</v>
      </c>
      <c r="B209" s="18" t="s">
        <v>816</v>
      </c>
      <c r="C209" s="18" t="s">
        <v>6</v>
      </c>
      <c r="D209" s="18" t="s">
        <v>1041</v>
      </c>
      <c r="E209" s="18" t="s">
        <v>399</v>
      </c>
      <c r="F209" s="18" t="s">
        <v>1040</v>
      </c>
      <c r="G209" s="18" t="s">
        <v>350</v>
      </c>
      <c r="H209" s="18"/>
      <c r="I209" s="18"/>
      <c r="J209" s="18"/>
      <c r="K209" s="18"/>
      <c r="L209" s="18"/>
      <c r="M209" s="54"/>
      <c r="N209" s="54"/>
      <c r="O209" s="54"/>
      <c r="P209" s="18"/>
      <c r="Q209" s="18"/>
    </row>
    <row r="210" spans="1:17" s="3" customFormat="1" ht="25.5" x14ac:dyDescent="0.25">
      <c r="A210" s="18" t="s">
        <v>19</v>
      </c>
      <c r="B210" s="18" t="s">
        <v>817</v>
      </c>
      <c r="C210" s="18" t="s">
        <v>6</v>
      </c>
      <c r="D210" s="18" t="s">
        <v>1041</v>
      </c>
      <c r="E210" s="18" t="s">
        <v>399</v>
      </c>
      <c r="F210" s="18" t="s">
        <v>1040</v>
      </c>
      <c r="G210" s="18" t="s">
        <v>350</v>
      </c>
      <c r="H210" s="18"/>
      <c r="I210" s="18"/>
      <c r="J210" s="18"/>
      <c r="K210" s="18"/>
      <c r="L210" s="18"/>
      <c r="M210" s="54"/>
      <c r="N210" s="54"/>
      <c r="O210" s="54"/>
      <c r="P210" s="18"/>
      <c r="Q210" s="18"/>
    </row>
    <row r="211" spans="1:17" s="3" customFormat="1" ht="25.5" x14ac:dyDescent="0.25">
      <c r="A211" s="18" t="s">
        <v>923</v>
      </c>
      <c r="B211" s="18" t="s">
        <v>818</v>
      </c>
      <c r="C211" s="18" t="s">
        <v>6</v>
      </c>
      <c r="D211" s="18" t="s">
        <v>819</v>
      </c>
      <c r="E211" s="18" t="s">
        <v>399</v>
      </c>
      <c r="F211" s="18" t="s">
        <v>1054</v>
      </c>
      <c r="G211" s="18" t="s">
        <v>350</v>
      </c>
      <c r="H211" s="18"/>
      <c r="I211" s="18"/>
      <c r="J211" s="18"/>
      <c r="K211" s="18"/>
      <c r="L211" s="18"/>
      <c r="M211" s="54"/>
      <c r="N211" s="54"/>
      <c r="O211" s="54"/>
      <c r="P211" s="18"/>
      <c r="Q211" s="18"/>
    </row>
    <row r="212" spans="1:17" s="3" customFormat="1" ht="25.5" x14ac:dyDescent="0.25">
      <c r="A212" s="18" t="s">
        <v>923</v>
      </c>
      <c r="B212" s="18" t="s">
        <v>971</v>
      </c>
      <c r="C212" s="18" t="s">
        <v>6</v>
      </c>
      <c r="D212" s="18" t="s">
        <v>1042</v>
      </c>
      <c r="E212" s="18" t="s">
        <v>399</v>
      </c>
      <c r="F212" s="18" t="s">
        <v>1054</v>
      </c>
      <c r="G212" s="18" t="s">
        <v>350</v>
      </c>
      <c r="H212" s="18"/>
      <c r="I212" s="18"/>
      <c r="J212" s="18"/>
      <c r="K212" s="18"/>
      <c r="L212" s="18"/>
      <c r="M212" s="54"/>
      <c r="N212" s="54"/>
      <c r="O212" s="54"/>
      <c r="P212" s="18"/>
      <c r="Q212" s="18"/>
    </row>
    <row r="213" spans="1:17" s="3" customFormat="1" ht="25.5" x14ac:dyDescent="0.25">
      <c r="A213" s="18" t="s">
        <v>923</v>
      </c>
      <c r="B213" s="18" t="s">
        <v>820</v>
      </c>
      <c r="C213" s="18" t="s">
        <v>6</v>
      </c>
      <c r="D213" s="18" t="s">
        <v>1042</v>
      </c>
      <c r="E213" s="18" t="s">
        <v>399</v>
      </c>
      <c r="F213" s="18" t="s">
        <v>1054</v>
      </c>
      <c r="G213" s="18" t="s">
        <v>350</v>
      </c>
      <c r="H213" s="18"/>
      <c r="I213" s="18"/>
      <c r="J213" s="18"/>
      <c r="K213" s="18"/>
      <c r="L213" s="18"/>
      <c r="M213" s="54"/>
      <c r="N213" s="54"/>
      <c r="O213" s="54"/>
      <c r="P213" s="18"/>
      <c r="Q213" s="18"/>
    </row>
    <row r="214" spans="1:17" s="3" customFormat="1" ht="25.5" x14ac:dyDescent="0.25">
      <c r="A214" s="18" t="s">
        <v>923</v>
      </c>
      <c r="B214" s="18" t="s">
        <v>970</v>
      </c>
      <c r="C214" s="18" t="s">
        <v>6</v>
      </c>
      <c r="D214" s="18" t="s">
        <v>1042</v>
      </c>
      <c r="E214" s="18" t="s">
        <v>399</v>
      </c>
      <c r="F214" s="18" t="s">
        <v>1054</v>
      </c>
      <c r="G214" s="18" t="s">
        <v>1055</v>
      </c>
      <c r="H214" s="18"/>
      <c r="I214" s="18"/>
      <c r="J214" s="18"/>
      <c r="K214" s="18"/>
      <c r="L214" s="18"/>
      <c r="M214" s="54"/>
      <c r="N214" s="54"/>
      <c r="O214" s="54"/>
      <c r="P214" s="18"/>
      <c r="Q214" s="18"/>
    </row>
    <row r="215" spans="1:17" s="3" customFormat="1" ht="25.5" x14ac:dyDescent="0.25">
      <c r="A215" s="18" t="s">
        <v>923</v>
      </c>
      <c r="B215" s="18" t="s">
        <v>821</v>
      </c>
      <c r="C215" s="18" t="s">
        <v>6</v>
      </c>
      <c r="D215" s="18" t="s">
        <v>819</v>
      </c>
      <c r="E215" s="18" t="s">
        <v>399</v>
      </c>
      <c r="F215" s="18" t="s">
        <v>1054</v>
      </c>
      <c r="G215" s="18" t="s">
        <v>1055</v>
      </c>
      <c r="H215" s="18"/>
      <c r="I215" s="18"/>
      <c r="J215" s="18"/>
      <c r="K215" s="18"/>
      <c r="L215" s="18"/>
      <c r="M215" s="54"/>
      <c r="N215" s="54"/>
      <c r="O215" s="54"/>
      <c r="P215" s="18"/>
      <c r="Q215" s="18"/>
    </row>
    <row r="216" spans="1:17" s="3" customFormat="1" ht="25.5" x14ac:dyDescent="0.25">
      <c r="A216" s="18" t="s">
        <v>923</v>
      </c>
      <c r="B216" s="18" t="s">
        <v>822</v>
      </c>
      <c r="C216" s="18" t="s">
        <v>6</v>
      </c>
      <c r="D216" s="18" t="s">
        <v>823</v>
      </c>
      <c r="E216" s="18" t="s">
        <v>399</v>
      </c>
      <c r="F216" s="18" t="s">
        <v>1054</v>
      </c>
      <c r="G216" s="18" t="s">
        <v>1055</v>
      </c>
      <c r="H216" s="18"/>
      <c r="I216" s="18"/>
      <c r="J216" s="18"/>
      <c r="K216" s="18"/>
      <c r="L216" s="18"/>
      <c r="M216" s="54"/>
      <c r="N216" s="54"/>
      <c r="O216" s="54"/>
      <c r="P216" s="18"/>
      <c r="Q216" s="18"/>
    </row>
    <row r="217" spans="1:17" s="3" customFormat="1" ht="25.5" x14ac:dyDescent="0.25">
      <c r="A217" s="18" t="s">
        <v>923</v>
      </c>
      <c r="B217" s="18" t="s">
        <v>824</v>
      </c>
      <c r="C217" s="18" t="s">
        <v>6</v>
      </c>
      <c r="D217" s="18" t="s">
        <v>1042</v>
      </c>
      <c r="E217" s="18" t="s">
        <v>399</v>
      </c>
      <c r="F217" s="18" t="s">
        <v>1040</v>
      </c>
      <c r="G217" s="18" t="s">
        <v>350</v>
      </c>
      <c r="H217" s="18"/>
      <c r="I217" s="18"/>
      <c r="J217" s="18"/>
      <c r="K217" s="18"/>
      <c r="L217" s="18"/>
      <c r="M217" s="54"/>
      <c r="N217" s="54"/>
      <c r="O217" s="54"/>
      <c r="P217" s="18"/>
      <c r="Q217" s="18"/>
    </row>
    <row r="218" spans="1:17" s="3" customFormat="1" ht="25.5" x14ac:dyDescent="0.25">
      <c r="A218" s="18" t="s">
        <v>923</v>
      </c>
      <c r="B218" s="18" t="s">
        <v>825</v>
      </c>
      <c r="C218" s="18" t="s">
        <v>6</v>
      </c>
      <c r="D218" s="18" t="s">
        <v>1041</v>
      </c>
      <c r="E218" s="18" t="s">
        <v>399</v>
      </c>
      <c r="F218" s="18" t="s">
        <v>1040</v>
      </c>
      <c r="G218" s="18" t="s">
        <v>350</v>
      </c>
      <c r="H218" s="18"/>
      <c r="I218" s="18"/>
      <c r="J218" s="18"/>
      <c r="K218" s="18"/>
      <c r="L218" s="18"/>
      <c r="M218" s="54"/>
      <c r="N218" s="54"/>
      <c r="O218" s="54"/>
      <c r="P218" s="18"/>
      <c r="Q218" s="18"/>
    </row>
    <row r="219" spans="1:17" s="3" customFormat="1" ht="25.5" x14ac:dyDescent="0.25">
      <c r="A219" s="18" t="s">
        <v>923</v>
      </c>
      <c r="B219" s="18" t="s">
        <v>826</v>
      </c>
      <c r="C219" s="18" t="s">
        <v>6</v>
      </c>
      <c r="D219" s="18" t="s">
        <v>1041</v>
      </c>
      <c r="E219" s="18" t="s">
        <v>399</v>
      </c>
      <c r="F219" s="18" t="s">
        <v>1040</v>
      </c>
      <c r="G219" s="18" t="s">
        <v>350</v>
      </c>
      <c r="H219" s="18"/>
      <c r="I219" s="18"/>
      <c r="J219" s="18"/>
      <c r="K219" s="18"/>
      <c r="L219" s="18"/>
      <c r="M219" s="54"/>
      <c r="N219" s="54"/>
      <c r="O219" s="54"/>
      <c r="P219" s="18"/>
      <c r="Q219" s="18"/>
    </row>
    <row r="220" spans="1:17" s="3" customFormat="1" ht="25.5" x14ac:dyDescent="0.25">
      <c r="A220" s="18" t="s">
        <v>923</v>
      </c>
      <c r="B220" s="18" t="s">
        <v>827</v>
      </c>
      <c r="C220" s="18" t="s">
        <v>6</v>
      </c>
      <c r="D220" s="18" t="s">
        <v>1042</v>
      </c>
      <c r="E220" s="18" t="s">
        <v>399</v>
      </c>
      <c r="F220" s="18" t="s">
        <v>1040</v>
      </c>
      <c r="G220" s="18" t="s">
        <v>350</v>
      </c>
      <c r="H220" s="18"/>
      <c r="I220" s="18"/>
      <c r="J220" s="18"/>
      <c r="K220" s="18"/>
      <c r="L220" s="18"/>
      <c r="M220" s="54"/>
      <c r="N220" s="54"/>
      <c r="O220" s="54"/>
      <c r="P220" s="18"/>
      <c r="Q220" s="18"/>
    </row>
    <row r="221" spans="1:17" s="3" customFormat="1" ht="25.5" x14ac:dyDescent="0.25">
      <c r="A221" s="18" t="s">
        <v>923</v>
      </c>
      <c r="B221" s="18" t="s">
        <v>828</v>
      </c>
      <c r="C221" s="18" t="s">
        <v>6</v>
      </c>
      <c r="D221" s="18" t="s">
        <v>1042</v>
      </c>
      <c r="E221" s="18" t="s">
        <v>399</v>
      </c>
      <c r="F221" s="18" t="s">
        <v>1054</v>
      </c>
      <c r="G221" s="18" t="s">
        <v>1055</v>
      </c>
      <c r="H221" s="18"/>
      <c r="I221" s="18"/>
      <c r="J221" s="18"/>
      <c r="K221" s="18"/>
      <c r="L221" s="18"/>
      <c r="M221" s="54"/>
      <c r="N221" s="54"/>
      <c r="O221" s="54"/>
      <c r="P221" s="18"/>
      <c r="Q221" s="18"/>
    </row>
    <row r="222" spans="1:17" s="3" customFormat="1" ht="25.5" x14ac:dyDescent="0.25">
      <c r="A222" s="18" t="s">
        <v>923</v>
      </c>
      <c r="B222" s="18" t="s">
        <v>829</v>
      </c>
      <c r="C222" s="18" t="s">
        <v>6</v>
      </c>
      <c r="D222" s="18" t="s">
        <v>1042</v>
      </c>
      <c r="E222" s="18" t="s">
        <v>399</v>
      </c>
      <c r="F222" s="18" t="s">
        <v>1040</v>
      </c>
      <c r="G222" s="18" t="s">
        <v>350</v>
      </c>
      <c r="H222" s="18"/>
      <c r="I222" s="18"/>
      <c r="J222" s="18"/>
      <c r="K222" s="18"/>
      <c r="L222" s="18"/>
      <c r="M222" s="54"/>
      <c r="N222" s="54"/>
      <c r="O222" s="54"/>
      <c r="P222" s="18"/>
      <c r="Q222" s="18"/>
    </row>
    <row r="223" spans="1:17" ht="25.5" x14ac:dyDescent="0.25">
      <c r="A223" s="18" t="s">
        <v>480</v>
      </c>
      <c r="B223" s="18" t="s">
        <v>377</v>
      </c>
      <c r="C223" s="18" t="s">
        <v>636</v>
      </c>
      <c r="D223" s="18" t="s">
        <v>1041</v>
      </c>
      <c r="E223" s="18"/>
      <c r="F223" s="18" t="s">
        <v>1040</v>
      </c>
      <c r="G223" s="18" t="s">
        <v>350</v>
      </c>
      <c r="H223" s="18" t="s">
        <v>473</v>
      </c>
      <c r="I223" s="18"/>
      <c r="J223" s="18"/>
      <c r="K223" s="18"/>
      <c r="L223" s="18"/>
      <c r="M223" s="18"/>
      <c r="N223" s="18"/>
      <c r="O223" s="18"/>
      <c r="P223" s="18"/>
      <c r="Q223" s="18"/>
    </row>
    <row r="224" spans="1:17" ht="63.75" x14ac:dyDescent="0.25">
      <c r="A224" s="18" t="s">
        <v>480</v>
      </c>
      <c r="B224" s="18" t="s">
        <v>481</v>
      </c>
      <c r="C224" s="18" t="s">
        <v>636</v>
      </c>
      <c r="D224" s="18" t="s">
        <v>1041</v>
      </c>
      <c r="E224" s="18"/>
      <c r="F224" s="18" t="s">
        <v>1040</v>
      </c>
      <c r="G224" s="18" t="s">
        <v>350</v>
      </c>
      <c r="H224" s="18" t="s">
        <v>483</v>
      </c>
      <c r="I224" s="18"/>
      <c r="J224" s="18"/>
      <c r="K224" s="18"/>
      <c r="L224" s="18"/>
      <c r="M224" s="18"/>
      <c r="N224" s="18"/>
      <c r="O224" s="18"/>
      <c r="P224" s="18"/>
      <c r="Q224" s="18"/>
    </row>
    <row r="225" spans="1:17" ht="25.5" x14ac:dyDescent="0.25">
      <c r="A225" s="18" t="s">
        <v>480</v>
      </c>
      <c r="B225" s="18" t="s">
        <v>482</v>
      </c>
      <c r="C225" s="18" t="s">
        <v>636</v>
      </c>
      <c r="D225" s="18" t="s">
        <v>1041</v>
      </c>
      <c r="E225" s="18"/>
      <c r="F225" s="18" t="s">
        <v>1040</v>
      </c>
      <c r="G225" s="18" t="s">
        <v>350</v>
      </c>
      <c r="H225" s="18" t="s">
        <v>483</v>
      </c>
      <c r="I225" s="18"/>
      <c r="J225" s="18"/>
      <c r="K225" s="18"/>
      <c r="L225" s="18"/>
      <c r="M225" s="18"/>
      <c r="N225" s="18"/>
      <c r="O225" s="18"/>
      <c r="P225" s="18"/>
      <c r="Q225" s="18"/>
    </row>
    <row r="226" spans="1:17" s="3" customFormat="1" x14ac:dyDescent="0.25">
      <c r="A226" s="18"/>
      <c r="B226" s="18"/>
      <c r="C226" s="18"/>
      <c r="D226" s="18"/>
      <c r="E226" s="18"/>
      <c r="F226" s="18"/>
      <c r="G226" s="18"/>
      <c r="H226" s="18"/>
      <c r="I226" s="18"/>
      <c r="J226" s="18"/>
      <c r="K226" s="18"/>
      <c r="L226" s="18"/>
      <c r="M226" s="18"/>
      <c r="N226" s="18"/>
      <c r="O226" s="18"/>
      <c r="P226" s="18"/>
      <c r="Q226" s="18"/>
    </row>
    <row r="227" spans="1:17" s="3" customFormat="1" x14ac:dyDescent="0.25">
      <c r="A227" s="18"/>
      <c r="B227" s="18"/>
      <c r="C227" s="18"/>
      <c r="D227" s="18"/>
      <c r="E227" s="18"/>
      <c r="F227" s="18"/>
      <c r="G227" s="18"/>
      <c r="H227" s="18"/>
      <c r="I227" s="18"/>
      <c r="J227" s="18"/>
      <c r="K227" s="18"/>
      <c r="L227" s="18"/>
      <c r="M227" s="18"/>
      <c r="N227" s="18"/>
      <c r="O227" s="18"/>
      <c r="P227" s="18"/>
      <c r="Q227" s="18"/>
    </row>
    <row r="228" spans="1:17" s="3" customFormat="1" x14ac:dyDescent="0.25">
      <c r="A228" s="18"/>
      <c r="B228" s="18"/>
      <c r="C228" s="18"/>
      <c r="D228" s="18"/>
      <c r="E228" s="18"/>
      <c r="F228" s="18"/>
      <c r="G228" s="18"/>
      <c r="H228" s="18"/>
      <c r="I228" s="18"/>
      <c r="J228" s="18"/>
      <c r="K228" s="18"/>
      <c r="L228" s="18"/>
      <c r="M228" s="18"/>
      <c r="N228" s="18"/>
      <c r="O228" s="18"/>
      <c r="P228" s="18"/>
      <c r="Q228" s="18"/>
    </row>
    <row r="229" spans="1:17" s="3" customFormat="1" x14ac:dyDescent="0.25">
      <c r="A229" s="18"/>
      <c r="B229" s="18"/>
      <c r="C229" s="18"/>
      <c r="D229" s="18"/>
      <c r="E229" s="18"/>
      <c r="F229" s="18"/>
      <c r="G229" s="18"/>
      <c r="H229" s="18"/>
      <c r="I229" s="18"/>
      <c r="J229" s="18"/>
      <c r="K229" s="18"/>
      <c r="L229" s="18"/>
      <c r="M229" s="18"/>
      <c r="N229" s="18"/>
      <c r="O229" s="18"/>
      <c r="P229" s="18"/>
      <c r="Q229" s="18"/>
    </row>
    <row r="230" spans="1:17" x14ac:dyDescent="0.25">
      <c r="A230" s="18"/>
      <c r="B230" s="18"/>
      <c r="C230" s="18"/>
      <c r="D230" s="18"/>
      <c r="E230" s="18"/>
      <c r="F230" s="18"/>
      <c r="G230" s="18"/>
      <c r="H230" s="18"/>
      <c r="I230" s="18"/>
      <c r="J230" s="18"/>
      <c r="K230" s="18"/>
      <c r="L230" s="18"/>
      <c r="M230" s="18"/>
      <c r="N230" s="18"/>
      <c r="O230" s="18"/>
      <c r="P230" s="18"/>
      <c r="Q230" s="18"/>
    </row>
    <row r="231" spans="1:17" x14ac:dyDescent="0.25">
      <c r="A231" s="18"/>
      <c r="B231" s="18"/>
      <c r="C231" s="18"/>
      <c r="D231" s="18"/>
      <c r="E231" s="18"/>
      <c r="F231" s="18"/>
      <c r="G231" s="18"/>
      <c r="H231" s="18"/>
      <c r="I231" s="18"/>
      <c r="J231" s="18"/>
      <c r="K231" s="18"/>
      <c r="L231" s="18"/>
      <c r="M231" s="18"/>
      <c r="N231" s="18"/>
      <c r="O231" s="18"/>
      <c r="P231" s="18"/>
      <c r="Q231" s="18"/>
    </row>
    <row r="232" spans="1:17" x14ac:dyDescent="0.25">
      <c r="A232" s="18"/>
      <c r="B232" s="18"/>
      <c r="C232" s="18"/>
      <c r="D232" s="18"/>
      <c r="E232" s="18"/>
      <c r="F232" s="18"/>
      <c r="G232" s="18"/>
      <c r="H232" s="18"/>
      <c r="I232" s="18"/>
      <c r="J232" s="18"/>
      <c r="K232" s="18"/>
      <c r="L232" s="18"/>
      <c r="M232" s="18"/>
      <c r="N232" s="18"/>
      <c r="O232" s="18"/>
      <c r="P232" s="18"/>
      <c r="Q232" s="18"/>
    </row>
    <row r="233" spans="1:17" x14ac:dyDescent="0.25">
      <c r="A233" s="18"/>
      <c r="B233" s="18"/>
      <c r="C233" s="18"/>
      <c r="D233" s="18"/>
      <c r="E233" s="18"/>
      <c r="F233" s="18"/>
      <c r="G233" s="18"/>
      <c r="H233" s="18"/>
      <c r="I233" s="18"/>
      <c r="J233" s="18"/>
      <c r="K233" s="18"/>
      <c r="L233" s="18"/>
      <c r="M233" s="18"/>
      <c r="N233" s="18"/>
      <c r="O233" s="18"/>
      <c r="P233" s="18"/>
      <c r="Q233" s="18"/>
    </row>
    <row r="234" spans="1:17" x14ac:dyDescent="0.25">
      <c r="A234" s="18"/>
      <c r="B234" s="18"/>
      <c r="C234" s="18"/>
      <c r="D234" s="18"/>
      <c r="E234" s="18"/>
      <c r="F234" s="18"/>
      <c r="G234" s="18"/>
      <c r="H234" s="18"/>
      <c r="I234" s="18"/>
      <c r="J234" s="18"/>
      <c r="K234" s="18"/>
      <c r="L234" s="18"/>
      <c r="M234" s="18"/>
      <c r="N234" s="18"/>
      <c r="O234" s="18"/>
      <c r="P234" s="18"/>
      <c r="Q234" s="18"/>
    </row>
  </sheetData>
  <dataValidations count="4">
    <dataValidation type="list" allowBlank="1" showInputMessage="1" showErrorMessage="1" sqref="A5:A234" xr:uid="{00000000-0002-0000-0D00-000000000000}">
      <formula1>LISTA_PROCEDIMIENTOS_CODIGO</formula1>
    </dataValidation>
    <dataValidation type="list" allowBlank="1" showInputMessage="1" showErrorMessage="1" sqref="F5:F225" xr:uid="{00000000-0002-0000-0D00-000001000000}">
      <formula1>"COMUN,ESPECÍFICO"</formula1>
    </dataValidation>
    <dataValidation type="list" allowBlank="1" showInputMessage="1" showErrorMessage="1" sqref="K5:K225" xr:uid="{00000000-0002-0000-0D00-000002000000}">
      <formula1>LISTA_DIRECTRIZ_ID</formula1>
    </dataValidation>
    <dataValidation type="list" allowBlank="1" showInputMessage="1" showErrorMessage="1" sqref="G5:G225" xr:uid="{00000000-0002-0000-0D00-000003000000}">
      <formula1>"ALTA,MEDIA"</formula1>
    </dataValidation>
  </dataValidations>
  <pageMargins left="0.7" right="0.7" top="0.75" bottom="0.75" header="0.3" footer="0.3"/>
  <pageSetup paperSize="9" orientation="portrait" r:id="rId1"/>
  <legacyDrawing r:id="rId2"/>
  <tableParts count="1">
    <tablePart r:id="rId3"/>
  </tablePart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1080A7-D83E-4A6C-BF3E-158C2AAA6131}">
  <sheetPr>
    <tabColor rgb="FF0070C0"/>
  </sheetPr>
  <dimension ref="A1:P12"/>
  <sheetViews>
    <sheetView zoomScale="130" zoomScaleNormal="130" workbookViewId="0">
      <selection activeCell="F10" sqref="F10"/>
    </sheetView>
  </sheetViews>
  <sheetFormatPr baseColWidth="10" defaultRowHeight="15" x14ac:dyDescent="0.25"/>
  <cols>
    <col min="1" max="1" width="9.7109375" bestFit="1" customWidth="1"/>
    <col min="2" max="2" width="36.85546875" customWidth="1"/>
    <col min="4" max="4" width="24.7109375" customWidth="1"/>
    <col min="5" max="5" width="23" customWidth="1"/>
    <col min="6" max="6" width="30.5703125" customWidth="1"/>
    <col min="7" max="7" width="6.5703125" customWidth="1"/>
    <col min="8" max="8" width="30.5703125" customWidth="1"/>
    <col min="9" max="9" width="6.5703125" customWidth="1"/>
    <col min="12" max="13" width="13.42578125" customWidth="1"/>
  </cols>
  <sheetData>
    <row r="1" spans="1:16" x14ac:dyDescent="0.25">
      <c r="A1" s="5" t="str">
        <f>NOMBRE_CENTRO</f>
        <v>CENTRO GENERICO</v>
      </c>
      <c r="B1" s="5"/>
      <c r="C1" s="5"/>
      <c r="D1" s="5"/>
      <c r="E1" s="5"/>
      <c r="F1" s="5"/>
      <c r="G1" s="5"/>
      <c r="H1" s="5"/>
      <c r="I1" s="5"/>
      <c r="J1" s="5"/>
      <c r="K1" s="5"/>
      <c r="L1" s="5"/>
      <c r="M1" s="5"/>
      <c r="N1" s="5"/>
      <c r="O1" s="5"/>
      <c r="P1" s="5"/>
    </row>
    <row r="2" spans="1:16" x14ac:dyDescent="0.25">
      <c r="A2" s="5" t="s">
        <v>351</v>
      </c>
      <c r="B2" s="5"/>
      <c r="C2" s="5"/>
      <c r="D2" s="5"/>
      <c r="E2" s="5"/>
      <c r="F2" s="5"/>
      <c r="G2" s="5"/>
      <c r="H2" s="5"/>
      <c r="I2" s="5"/>
    </row>
    <row r="3" spans="1:16" hidden="1" x14ac:dyDescent="0.25">
      <c r="A3" s="16">
        <f>COUNTA($A$4:A4)</f>
        <v>1</v>
      </c>
      <c r="B3" s="16">
        <f>COUNTA($A$4:B4)</f>
        <v>2</v>
      </c>
      <c r="C3" s="16"/>
      <c r="D3" s="16">
        <f>COUNTA($A$4:D4)</f>
        <v>4</v>
      </c>
      <c r="E3" s="16">
        <f>COUNTA($A$4:F4)</f>
        <v>6</v>
      </c>
      <c r="F3" s="16"/>
      <c r="G3" s="16">
        <f>COUNTA($A$4:I4)</f>
        <v>9</v>
      </c>
      <c r="H3" s="16">
        <f>COUNTA($A$4:H4)</f>
        <v>8</v>
      </c>
      <c r="I3" s="16">
        <f>COUNTA($A$4:I4)</f>
        <v>9</v>
      </c>
    </row>
    <row r="4" spans="1:16" s="1" customFormat="1" ht="38.25" x14ac:dyDescent="0.25">
      <c r="A4" s="17" t="s">
        <v>9</v>
      </c>
      <c r="B4" s="17" t="s">
        <v>352</v>
      </c>
      <c r="C4" s="17" t="s">
        <v>356</v>
      </c>
      <c r="D4" s="17" t="s">
        <v>353</v>
      </c>
      <c r="E4" s="17" t="s">
        <v>354</v>
      </c>
      <c r="F4" s="33" t="s">
        <v>1233</v>
      </c>
      <c r="G4" s="33" t="s">
        <v>1234</v>
      </c>
      <c r="H4" s="34" t="s">
        <v>421</v>
      </c>
      <c r="I4" s="34" t="s">
        <v>417</v>
      </c>
    </row>
    <row r="5" spans="1:16" s="3" customFormat="1" ht="25.5" x14ac:dyDescent="0.25">
      <c r="A5" s="18" t="s">
        <v>1</v>
      </c>
      <c r="B5" s="18" t="s">
        <v>358</v>
      </c>
      <c r="C5" s="18" t="s">
        <v>357</v>
      </c>
      <c r="D5" s="18" t="s">
        <v>359</v>
      </c>
      <c r="E5" s="18"/>
      <c r="F5" s="18" t="s">
        <v>422</v>
      </c>
      <c r="G5" s="40" t="s">
        <v>256</v>
      </c>
      <c r="H5" s="18"/>
      <c r="I5" s="40" t="s">
        <v>256</v>
      </c>
    </row>
    <row r="6" spans="1:16" ht="25.5" x14ac:dyDescent="0.25">
      <c r="A6" s="18" t="s">
        <v>1</v>
      </c>
      <c r="B6" s="18" t="s">
        <v>355</v>
      </c>
      <c r="C6" s="18" t="s">
        <v>357</v>
      </c>
      <c r="D6" s="18" t="s">
        <v>359</v>
      </c>
      <c r="E6" s="18"/>
      <c r="F6" s="18" t="s">
        <v>422</v>
      </c>
      <c r="G6" s="40" t="s">
        <v>256</v>
      </c>
      <c r="H6" s="18"/>
      <c r="I6" s="40" t="s">
        <v>256</v>
      </c>
    </row>
    <row r="7" spans="1:16" ht="38.25" x14ac:dyDescent="0.25">
      <c r="A7" s="18" t="s">
        <v>1</v>
      </c>
      <c r="B7" s="18" t="s">
        <v>419</v>
      </c>
      <c r="C7" s="18" t="s">
        <v>357</v>
      </c>
      <c r="D7" s="18" t="s">
        <v>359</v>
      </c>
      <c r="E7" s="18"/>
      <c r="F7" s="18" t="s">
        <v>422</v>
      </c>
      <c r="G7" s="40" t="s">
        <v>256</v>
      </c>
      <c r="H7" s="18"/>
      <c r="I7" s="40" t="s">
        <v>420</v>
      </c>
    </row>
    <row r="8" spans="1:16" ht="30" x14ac:dyDescent="0.25">
      <c r="A8" s="18" t="s">
        <v>37</v>
      </c>
      <c r="B8" s="3" t="s">
        <v>360</v>
      </c>
      <c r="C8" s="18" t="s">
        <v>357</v>
      </c>
      <c r="D8" s="18"/>
      <c r="E8" s="18" t="s">
        <v>365</v>
      </c>
      <c r="F8" s="18"/>
      <c r="G8" s="40"/>
      <c r="H8" s="18" t="s">
        <v>365</v>
      </c>
      <c r="I8" s="40"/>
    </row>
    <row r="9" spans="1:16" ht="30" x14ac:dyDescent="0.25">
      <c r="A9" s="18" t="s">
        <v>37</v>
      </c>
      <c r="B9" s="3" t="s">
        <v>361</v>
      </c>
      <c r="C9" s="18" t="s">
        <v>357</v>
      </c>
      <c r="D9" s="18"/>
      <c r="E9" s="18" t="s">
        <v>365</v>
      </c>
      <c r="F9" s="18"/>
      <c r="G9" s="40"/>
      <c r="H9" s="18" t="s">
        <v>365</v>
      </c>
      <c r="I9" s="40"/>
    </row>
    <row r="10" spans="1:16" ht="30" x14ac:dyDescent="0.25">
      <c r="A10" s="18" t="s">
        <v>37</v>
      </c>
      <c r="B10" s="3" t="s">
        <v>362</v>
      </c>
      <c r="C10" s="18" t="s">
        <v>357</v>
      </c>
      <c r="D10" s="18"/>
      <c r="E10" s="18" t="s">
        <v>365</v>
      </c>
      <c r="F10" s="18"/>
      <c r="G10" s="40"/>
      <c r="H10" s="18" t="s">
        <v>365</v>
      </c>
      <c r="I10" s="40"/>
    </row>
    <row r="11" spans="1:16" ht="30" x14ac:dyDescent="0.25">
      <c r="A11" s="18" t="s">
        <v>37</v>
      </c>
      <c r="B11" s="3" t="s">
        <v>363</v>
      </c>
      <c r="C11" s="18" t="s">
        <v>357</v>
      </c>
      <c r="D11" s="18"/>
      <c r="E11" s="18" t="s">
        <v>365</v>
      </c>
      <c r="F11" s="18"/>
      <c r="G11" s="40"/>
      <c r="H11" s="18" t="s">
        <v>365</v>
      </c>
      <c r="I11" s="40"/>
    </row>
    <row r="12" spans="1:16" ht="30" x14ac:dyDescent="0.25">
      <c r="A12" s="18" t="s">
        <v>37</v>
      </c>
      <c r="B12" s="3" t="s">
        <v>364</v>
      </c>
      <c r="C12" s="18" t="s">
        <v>357</v>
      </c>
      <c r="D12" s="18"/>
      <c r="E12" s="18" t="s">
        <v>365</v>
      </c>
      <c r="F12" s="18"/>
      <c r="G12" s="40"/>
      <c r="H12" s="18" t="s">
        <v>365</v>
      </c>
      <c r="I12" s="40"/>
    </row>
  </sheetData>
  <dataValidations count="1">
    <dataValidation type="list" allowBlank="1" showInputMessage="1" showErrorMessage="1" sqref="A5:A12" xr:uid="{00000000-0002-0000-0E00-000000000000}">
      <formula1>LISTA_PROCEDIMIENTOS_CODIGO</formula1>
    </dataValidation>
  </dataValidations>
  <pageMargins left="0.7" right="0.7" top="0.75" bottom="0.75" header="0.3" footer="0.3"/>
  <pageSetup paperSize="9" orientation="portrait" r:id="rId1"/>
  <tableParts count="1">
    <tablePart r:id="rId2"/>
  </tablePart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687D1D-5DD5-4567-8440-EE27E4FD17A9}">
  <sheetPr>
    <tabColor rgb="FF0070C0"/>
  </sheetPr>
  <dimension ref="A1:AB22"/>
  <sheetViews>
    <sheetView zoomScale="130" zoomScaleNormal="130" workbookViewId="0">
      <pane xSplit="2" ySplit="4" topLeftCell="C5" activePane="bottomRight" state="frozen"/>
      <selection pane="topRight"/>
      <selection pane="bottomLeft"/>
      <selection pane="bottomRight" activeCell="A8" sqref="A8"/>
    </sheetView>
  </sheetViews>
  <sheetFormatPr baseColWidth="10" defaultRowHeight="15" x14ac:dyDescent="0.25"/>
  <cols>
    <col min="1" max="1" width="46.28515625" customWidth="1"/>
    <col min="2" max="2" width="23.28515625" customWidth="1"/>
    <col min="3" max="3" width="10.42578125" bestFit="1" customWidth="1"/>
    <col min="4" max="6" width="10.140625" customWidth="1"/>
    <col min="7" max="28" width="4.5703125" customWidth="1"/>
  </cols>
  <sheetData>
    <row r="1" spans="1:28" x14ac:dyDescent="0.25">
      <c r="A1" s="5" t="str">
        <f>NOMBRE_CENTRO</f>
        <v>CENTRO GENERICO</v>
      </c>
      <c r="B1" s="5"/>
      <c r="C1" s="5"/>
      <c r="D1" s="5"/>
      <c r="E1" s="5"/>
      <c r="F1" s="5"/>
      <c r="G1" s="5"/>
      <c r="H1" s="5"/>
      <c r="I1" s="5"/>
      <c r="J1" s="5"/>
      <c r="K1" s="5"/>
      <c r="L1" s="5"/>
      <c r="M1" s="5"/>
      <c r="N1" s="5"/>
      <c r="O1" s="5"/>
      <c r="P1" s="5"/>
      <c r="Q1" s="5"/>
      <c r="R1" s="5"/>
      <c r="S1" s="5"/>
      <c r="T1" s="5"/>
      <c r="U1" s="5"/>
      <c r="V1" s="5"/>
      <c r="W1" s="5"/>
      <c r="X1" s="5"/>
      <c r="Y1" s="5"/>
      <c r="Z1" s="5"/>
      <c r="AA1" s="5"/>
      <c r="AB1" s="5"/>
    </row>
    <row r="2" spans="1:28" x14ac:dyDescent="0.25">
      <c r="A2" s="5" t="s">
        <v>425</v>
      </c>
      <c r="B2" s="5"/>
      <c r="C2" s="5"/>
      <c r="D2" s="5"/>
      <c r="E2" s="5"/>
      <c r="F2" s="5"/>
      <c r="G2" s="5"/>
      <c r="H2" s="5"/>
      <c r="I2" s="5"/>
      <c r="J2" s="5"/>
      <c r="K2" s="5"/>
      <c r="L2" s="5"/>
      <c r="M2" s="5"/>
      <c r="N2" s="5"/>
      <c r="O2" s="5"/>
      <c r="P2" s="5"/>
      <c r="Q2" s="5"/>
      <c r="R2" s="5"/>
      <c r="S2" s="5"/>
      <c r="T2" s="5"/>
      <c r="U2" s="5"/>
      <c r="V2" s="5"/>
      <c r="W2" s="5"/>
      <c r="X2" s="5"/>
      <c r="Y2" s="5"/>
      <c r="Z2" s="5"/>
      <c r="AA2" s="5"/>
      <c r="AB2" s="5"/>
    </row>
    <row r="3" spans="1:28" hidden="1" x14ac:dyDescent="0.25">
      <c r="A3" s="16">
        <f>COUNTA($A$4:A4)</f>
        <v>1</v>
      </c>
      <c r="B3" s="16">
        <f>COUNTA($A$4:B4)</f>
        <v>2</v>
      </c>
      <c r="C3" s="16"/>
      <c r="D3" s="16">
        <f>COUNTA($A$4:D4)</f>
        <v>4</v>
      </c>
      <c r="E3" s="16">
        <f>COUNTA($A$4:E4)</f>
        <v>5</v>
      </c>
      <c r="F3" s="16"/>
      <c r="G3" s="16">
        <f>COUNTA($A$4:G4)</f>
        <v>7</v>
      </c>
      <c r="H3" s="16">
        <f>COUNTA($A$4:H4)</f>
        <v>8</v>
      </c>
      <c r="I3" s="16">
        <f>COUNTA($A$4:I4)</f>
        <v>9</v>
      </c>
      <c r="J3" s="16">
        <f>COUNTA($A$4:J4)</f>
        <v>10</v>
      </c>
      <c r="K3" s="16">
        <f>COUNTA($A$4:K4)</f>
        <v>11</v>
      </c>
      <c r="L3" s="16">
        <f>COUNTA($A$4:L4)</f>
        <v>12</v>
      </c>
      <c r="M3" s="16">
        <f>COUNTA($A$4:M4)</f>
        <v>13</v>
      </c>
      <c r="N3" s="16">
        <f>COUNTA($A$4:N4)</f>
        <v>14</v>
      </c>
      <c r="O3" s="16">
        <f>COUNTA($A$4:O4)</f>
        <v>15</v>
      </c>
      <c r="P3" s="16">
        <f>COUNTA($A$4:P4)</f>
        <v>16</v>
      </c>
      <c r="Q3" s="16">
        <f>COUNTA($A$4:Q4)</f>
        <v>17</v>
      </c>
      <c r="R3" s="16">
        <f>COUNTA($A$4:R4)</f>
        <v>18</v>
      </c>
      <c r="S3" s="16">
        <f>COUNTA($A$4:S4)</f>
        <v>19</v>
      </c>
      <c r="T3" s="16">
        <f>COUNTA($A$4:T4)</f>
        <v>20</v>
      </c>
      <c r="U3" s="16">
        <f>COUNTA($A$4:U4)</f>
        <v>21</v>
      </c>
      <c r="V3" s="16">
        <f>COUNTA($A$4:V4)</f>
        <v>22</v>
      </c>
      <c r="W3" s="16">
        <f>COUNTA($A$4:W4)</f>
        <v>23</v>
      </c>
      <c r="X3" s="16">
        <f>COUNTA($A$4:X4)</f>
        <v>24</v>
      </c>
      <c r="Y3" s="16">
        <f>COUNTA($A$4:Y4)</f>
        <v>25</v>
      </c>
      <c r="Z3" s="16">
        <f>COUNTA($A$4:Z4)</f>
        <v>26</v>
      </c>
      <c r="AA3" s="16">
        <f>COUNTA($A$4:AA4)</f>
        <v>27</v>
      </c>
      <c r="AB3" s="16">
        <f>COUNTA($A$4:AB4)</f>
        <v>28</v>
      </c>
    </row>
    <row r="4" spans="1:28" s="1" customFormat="1" ht="38.25" x14ac:dyDescent="0.25">
      <c r="A4" s="17" t="s">
        <v>12</v>
      </c>
      <c r="B4" s="17" t="s">
        <v>14</v>
      </c>
      <c r="C4" s="17" t="s">
        <v>350</v>
      </c>
      <c r="D4" s="32" t="s">
        <v>23</v>
      </c>
      <c r="E4" s="17" t="s">
        <v>205</v>
      </c>
      <c r="F4" s="17" t="s">
        <v>405</v>
      </c>
      <c r="G4" s="14" t="s">
        <v>51</v>
      </c>
      <c r="H4" s="14" t="s">
        <v>52</v>
      </c>
      <c r="I4" s="14" t="s">
        <v>53</v>
      </c>
      <c r="J4" s="14" t="s">
        <v>16</v>
      </c>
      <c r="K4" s="14" t="s">
        <v>17</v>
      </c>
      <c r="L4" s="14" t="s">
        <v>1</v>
      </c>
      <c r="M4" s="14" t="s">
        <v>18</v>
      </c>
      <c r="N4" s="14" t="s">
        <v>19</v>
      </c>
      <c r="O4" s="14" t="s">
        <v>25</v>
      </c>
      <c r="P4" s="14" t="s">
        <v>27</v>
      </c>
      <c r="Q4" s="14" t="s">
        <v>29</v>
      </c>
      <c r="R4" s="14" t="s">
        <v>30</v>
      </c>
      <c r="S4" s="14" t="s">
        <v>33</v>
      </c>
      <c r="T4" s="14" t="s">
        <v>35</v>
      </c>
      <c r="U4" s="14" t="s">
        <v>36</v>
      </c>
      <c r="V4" s="14" t="s">
        <v>37</v>
      </c>
      <c r="W4" s="14" t="s">
        <v>40</v>
      </c>
      <c r="X4" s="14" t="s">
        <v>41</v>
      </c>
      <c r="Y4" s="14" t="s">
        <v>42</v>
      </c>
      <c r="Z4" s="14" t="s">
        <v>45</v>
      </c>
      <c r="AA4" s="14" t="s">
        <v>47</v>
      </c>
      <c r="AB4" s="14" t="s">
        <v>49</v>
      </c>
    </row>
    <row r="5" spans="1:28" s="3" customFormat="1" ht="38.25" x14ac:dyDescent="0.25">
      <c r="A5" s="18" t="s">
        <v>13</v>
      </c>
      <c r="B5" s="6" t="s">
        <v>15</v>
      </c>
      <c r="C5" s="19">
        <v>38562</v>
      </c>
      <c r="D5" s="19">
        <v>39994</v>
      </c>
      <c r="E5" s="19" t="s">
        <v>206</v>
      </c>
      <c r="F5" s="19" t="s">
        <v>426</v>
      </c>
      <c r="G5" s="15"/>
      <c r="H5" s="15"/>
      <c r="I5" s="15"/>
      <c r="J5" s="15"/>
      <c r="K5" s="15"/>
      <c r="L5" s="15" t="s">
        <v>256</v>
      </c>
      <c r="M5" s="15"/>
      <c r="N5" s="15"/>
      <c r="O5" s="15"/>
      <c r="P5" s="15"/>
      <c r="Q5" s="15"/>
      <c r="R5" s="15"/>
      <c r="S5" s="15"/>
      <c r="T5" s="15"/>
      <c r="U5" s="15"/>
      <c r="V5" s="15"/>
      <c r="W5" s="15"/>
      <c r="X5" s="15"/>
      <c r="Y5" s="15"/>
      <c r="Z5" s="15"/>
      <c r="AA5" s="15"/>
      <c r="AB5" s="15"/>
    </row>
    <row r="6" spans="1:28" ht="25.5" x14ac:dyDescent="0.25">
      <c r="A6" s="18" t="s">
        <v>21</v>
      </c>
      <c r="B6" s="6" t="s">
        <v>22</v>
      </c>
      <c r="C6" s="19">
        <v>42278</v>
      </c>
      <c r="D6" s="19">
        <v>44387</v>
      </c>
      <c r="E6" s="19" t="s">
        <v>206</v>
      </c>
      <c r="F6" s="19" t="s">
        <v>426</v>
      </c>
      <c r="G6" s="15"/>
      <c r="H6" s="15"/>
      <c r="I6" s="15"/>
      <c r="J6" s="15"/>
      <c r="K6" s="15"/>
      <c r="L6" s="15" t="s">
        <v>256</v>
      </c>
      <c r="M6" s="15"/>
      <c r="N6" s="15"/>
      <c r="O6" s="15"/>
      <c r="P6" s="15"/>
      <c r="Q6" s="15"/>
      <c r="R6" s="15"/>
      <c r="S6" s="15"/>
      <c r="T6" s="15"/>
      <c r="U6" s="15"/>
      <c r="V6" s="15"/>
      <c r="W6" s="15"/>
      <c r="X6" s="15"/>
      <c r="Y6" s="15"/>
      <c r="Z6" s="15"/>
      <c r="AA6" s="15"/>
      <c r="AB6" s="15"/>
    </row>
    <row r="7" spans="1:28" ht="25.5" x14ac:dyDescent="0.25">
      <c r="A7" s="18" t="s">
        <v>208</v>
      </c>
      <c r="B7" s="6" t="s">
        <v>210</v>
      </c>
      <c r="C7" s="19">
        <v>39255</v>
      </c>
      <c r="D7" s="19">
        <v>42278</v>
      </c>
      <c r="E7" s="19" t="s">
        <v>257</v>
      </c>
      <c r="F7" s="19" t="s">
        <v>426</v>
      </c>
      <c r="G7" s="15"/>
      <c r="H7" s="15"/>
      <c r="I7" s="15"/>
      <c r="J7" s="15"/>
      <c r="K7" s="15"/>
      <c r="L7" s="15" t="s">
        <v>256</v>
      </c>
      <c r="M7" s="15"/>
      <c r="N7" s="15"/>
      <c r="O7" s="15"/>
      <c r="P7" s="15"/>
      <c r="Q7" s="15"/>
      <c r="R7" s="15"/>
      <c r="S7" s="15"/>
      <c r="T7" s="15"/>
      <c r="U7" s="15"/>
      <c r="V7" s="15"/>
      <c r="W7" s="15"/>
      <c r="X7" s="15"/>
      <c r="Y7" s="15"/>
      <c r="Z7" s="15"/>
      <c r="AA7" s="15"/>
      <c r="AB7" s="15"/>
    </row>
    <row r="8" spans="1:28" ht="51" x14ac:dyDescent="0.25">
      <c r="A8" s="18" t="s">
        <v>209</v>
      </c>
      <c r="B8" s="6" t="s">
        <v>207</v>
      </c>
      <c r="C8" s="19"/>
      <c r="D8" s="19">
        <v>44286</v>
      </c>
      <c r="E8" s="19" t="s">
        <v>257</v>
      </c>
      <c r="F8" s="19" t="s">
        <v>426</v>
      </c>
      <c r="G8" s="15"/>
      <c r="H8" s="15"/>
      <c r="I8" s="15"/>
      <c r="J8" s="15"/>
      <c r="K8" s="15"/>
      <c r="L8" s="15" t="s">
        <v>256</v>
      </c>
      <c r="M8" s="15"/>
      <c r="N8" s="15"/>
      <c r="O8" s="15"/>
      <c r="P8" s="15"/>
      <c r="Q8" s="15"/>
      <c r="R8" s="15"/>
      <c r="S8" s="15"/>
      <c r="T8" s="15"/>
      <c r="U8" s="15"/>
      <c r="V8" s="15"/>
      <c r="W8" s="15"/>
      <c r="X8" s="15"/>
      <c r="Y8" s="15"/>
      <c r="Z8" s="15"/>
      <c r="AA8" s="15"/>
      <c r="AB8" s="15"/>
    </row>
    <row r="9" spans="1:28" ht="38.25" x14ac:dyDescent="0.25">
      <c r="A9" s="18" t="s">
        <v>211</v>
      </c>
      <c r="B9" s="6" t="s">
        <v>212</v>
      </c>
      <c r="C9" s="19"/>
      <c r="D9" s="19">
        <v>44286</v>
      </c>
      <c r="E9" s="19" t="s">
        <v>206</v>
      </c>
      <c r="F9" s="19" t="s">
        <v>426</v>
      </c>
      <c r="G9" s="15"/>
      <c r="H9" s="15"/>
      <c r="I9" s="15"/>
      <c r="J9" s="15"/>
      <c r="K9" s="15"/>
      <c r="L9" s="15" t="s">
        <v>256</v>
      </c>
      <c r="M9" s="15"/>
      <c r="N9" s="15"/>
      <c r="O9" s="15"/>
      <c r="P9" s="15"/>
      <c r="Q9" s="15"/>
      <c r="R9" s="15"/>
      <c r="S9" s="15"/>
      <c r="T9" s="15"/>
      <c r="U9" s="15"/>
      <c r="V9" s="15"/>
      <c r="W9" s="15"/>
      <c r="X9" s="15"/>
      <c r="Y9" s="15"/>
      <c r="Z9" s="15"/>
      <c r="AA9" s="15"/>
      <c r="AB9" s="15"/>
    </row>
    <row r="10" spans="1:28" ht="51" x14ac:dyDescent="0.25">
      <c r="A10" s="18" t="s">
        <v>213</v>
      </c>
      <c r="B10" s="6" t="s">
        <v>214</v>
      </c>
      <c r="C10" s="19"/>
      <c r="D10" s="19">
        <v>40976</v>
      </c>
      <c r="E10" s="19" t="s">
        <v>206</v>
      </c>
      <c r="F10" s="19" t="s">
        <v>426</v>
      </c>
      <c r="G10" s="15"/>
      <c r="H10" s="15"/>
      <c r="I10" s="15"/>
      <c r="J10" s="15"/>
      <c r="K10" s="15"/>
      <c r="L10" s="15" t="s">
        <v>256</v>
      </c>
      <c r="M10" s="15"/>
      <c r="N10" s="15"/>
      <c r="O10" s="15"/>
      <c r="P10" s="15"/>
      <c r="Q10" s="15"/>
      <c r="R10" s="15"/>
      <c r="S10" s="15"/>
      <c r="T10" s="15"/>
      <c r="U10" s="15"/>
      <c r="V10" s="15"/>
      <c r="W10" s="15"/>
      <c r="X10" s="15"/>
      <c r="Y10" s="15"/>
      <c r="Z10" s="15"/>
      <c r="AA10" s="15"/>
      <c r="AB10" s="15"/>
    </row>
    <row r="11" spans="1:28" ht="25.5" x14ac:dyDescent="0.25">
      <c r="A11" s="18" t="s">
        <v>215</v>
      </c>
      <c r="B11" s="6" t="s">
        <v>216</v>
      </c>
      <c r="C11" s="19"/>
      <c r="D11" s="19">
        <v>43440</v>
      </c>
      <c r="E11" s="19" t="s">
        <v>206</v>
      </c>
      <c r="F11" s="19" t="s">
        <v>426</v>
      </c>
      <c r="G11" s="15"/>
      <c r="H11" s="15"/>
      <c r="I11" s="15"/>
      <c r="J11" s="15"/>
      <c r="K11" s="15"/>
      <c r="L11" s="15" t="s">
        <v>256</v>
      </c>
      <c r="M11" s="15"/>
      <c r="N11" s="15"/>
      <c r="O11" s="15"/>
      <c r="P11" s="15"/>
      <c r="Q11" s="15"/>
      <c r="R11" s="15"/>
      <c r="S11" s="15"/>
      <c r="T11" s="15"/>
      <c r="U11" s="15"/>
      <c r="V11" s="15"/>
      <c r="W11" s="15"/>
      <c r="X11" s="15"/>
      <c r="Y11" s="15"/>
      <c r="Z11" s="15"/>
      <c r="AA11" s="15"/>
      <c r="AB11" s="15"/>
    </row>
    <row r="12" spans="1:28" ht="76.5" x14ac:dyDescent="0.25">
      <c r="A12" s="18" t="s">
        <v>218</v>
      </c>
      <c r="B12" s="6" t="s">
        <v>217</v>
      </c>
      <c r="C12" s="19"/>
      <c r="D12" s="19">
        <v>42494</v>
      </c>
      <c r="E12" s="19" t="s">
        <v>206</v>
      </c>
      <c r="F12" s="19" t="s">
        <v>426</v>
      </c>
      <c r="G12" s="15"/>
      <c r="H12" s="15"/>
      <c r="I12" s="15"/>
      <c r="J12" s="15"/>
      <c r="K12" s="15"/>
      <c r="L12" s="15" t="s">
        <v>256</v>
      </c>
      <c r="M12" s="15"/>
      <c r="N12" s="15"/>
      <c r="O12" s="15"/>
      <c r="P12" s="15"/>
      <c r="Q12" s="15"/>
      <c r="R12" s="15"/>
      <c r="S12" s="15"/>
      <c r="T12" s="15"/>
      <c r="U12" s="15"/>
      <c r="V12" s="15"/>
      <c r="W12" s="15"/>
      <c r="X12" s="15"/>
      <c r="Y12" s="15"/>
      <c r="Z12" s="15"/>
      <c r="AA12" s="15"/>
      <c r="AB12" s="15"/>
    </row>
    <row r="13" spans="1:28" ht="25.5" x14ac:dyDescent="0.25">
      <c r="A13" s="18" t="s">
        <v>219</v>
      </c>
      <c r="B13" s="6" t="s">
        <v>220</v>
      </c>
      <c r="C13" s="19">
        <v>38309</v>
      </c>
      <c r="D13" s="19">
        <v>38309</v>
      </c>
      <c r="E13" s="19" t="s">
        <v>206</v>
      </c>
      <c r="F13" s="19" t="s">
        <v>426</v>
      </c>
      <c r="G13" s="15"/>
      <c r="H13" s="15"/>
      <c r="I13" s="15"/>
      <c r="J13" s="15"/>
      <c r="K13" s="15"/>
      <c r="L13" s="15" t="s">
        <v>256</v>
      </c>
      <c r="M13" s="15"/>
      <c r="N13" s="15"/>
      <c r="O13" s="15"/>
      <c r="P13" s="15"/>
      <c r="Q13" s="15"/>
      <c r="R13" s="15"/>
      <c r="S13" s="15"/>
      <c r="T13" s="15"/>
      <c r="U13" s="15"/>
      <c r="V13" s="15"/>
      <c r="W13" s="15"/>
      <c r="X13" s="15"/>
      <c r="Y13" s="15"/>
      <c r="Z13" s="15"/>
      <c r="AA13" s="15"/>
      <c r="AB13" s="15"/>
    </row>
    <row r="14" spans="1:28" ht="51" x14ac:dyDescent="0.25">
      <c r="A14" s="18" t="s">
        <v>349</v>
      </c>
      <c r="B14" s="6"/>
      <c r="C14" s="19">
        <v>41905</v>
      </c>
      <c r="D14" s="19">
        <v>41905</v>
      </c>
      <c r="E14" s="19" t="s">
        <v>206</v>
      </c>
      <c r="F14" s="19" t="s">
        <v>426</v>
      </c>
      <c r="G14" s="15"/>
      <c r="H14" s="15"/>
      <c r="I14" s="15"/>
      <c r="J14" s="15"/>
      <c r="K14" s="15"/>
      <c r="L14" s="15" t="s">
        <v>256</v>
      </c>
      <c r="M14" s="15"/>
      <c r="N14" s="15"/>
      <c r="O14" s="15"/>
      <c r="P14" s="15"/>
      <c r="Q14" s="15"/>
      <c r="R14" s="15"/>
      <c r="S14" s="15"/>
      <c r="T14" s="15"/>
      <c r="U14" s="15"/>
      <c r="V14" s="15"/>
      <c r="W14" s="15"/>
      <c r="X14" s="15"/>
      <c r="Y14" s="15"/>
      <c r="Z14" s="15"/>
      <c r="AA14" s="15"/>
      <c r="AB14" s="15"/>
    </row>
    <row r="15" spans="1:28" ht="38.25" x14ac:dyDescent="0.25">
      <c r="A15" s="18" t="s">
        <v>429</v>
      </c>
      <c r="B15" s="43" t="s">
        <v>438</v>
      </c>
      <c r="C15" s="19">
        <v>39384</v>
      </c>
      <c r="D15" s="19">
        <f>C16</f>
        <v>44467</v>
      </c>
      <c r="E15" s="19" t="s">
        <v>257</v>
      </c>
      <c r="F15" s="19" t="s">
        <v>426</v>
      </c>
      <c r="G15" s="15"/>
      <c r="H15" s="15"/>
      <c r="I15" s="15"/>
      <c r="J15" s="15"/>
      <c r="K15" s="15"/>
      <c r="L15" s="15"/>
      <c r="M15" s="15" t="s">
        <v>256</v>
      </c>
      <c r="N15" s="15"/>
      <c r="O15" s="15"/>
      <c r="P15" s="15"/>
      <c r="Q15" s="15"/>
      <c r="R15" s="15"/>
      <c r="S15" s="15"/>
      <c r="T15" s="15"/>
      <c r="U15" s="15"/>
      <c r="V15" s="15"/>
      <c r="W15" s="15"/>
      <c r="X15" s="15"/>
      <c r="Y15" s="15"/>
      <c r="Z15" s="15"/>
      <c r="AA15" s="15"/>
      <c r="AB15" s="15"/>
    </row>
    <row r="16" spans="1:28" ht="51" x14ac:dyDescent="0.25">
      <c r="A16" s="18" t="s">
        <v>437</v>
      </c>
      <c r="B16" s="43" t="s">
        <v>438</v>
      </c>
      <c r="C16" s="19">
        <v>44467</v>
      </c>
      <c r="D16" s="19"/>
      <c r="E16" s="19" t="s">
        <v>206</v>
      </c>
      <c r="F16" s="19" t="s">
        <v>426</v>
      </c>
      <c r="G16" s="15"/>
      <c r="H16" s="15"/>
      <c r="I16" s="15"/>
      <c r="J16" s="15"/>
      <c r="K16" s="15"/>
      <c r="L16" s="15"/>
      <c r="M16" s="15" t="s">
        <v>256</v>
      </c>
      <c r="N16" s="15"/>
      <c r="O16" s="15"/>
      <c r="P16" s="15"/>
      <c r="Q16" s="15"/>
      <c r="R16" s="15"/>
      <c r="S16" s="15"/>
      <c r="T16" s="15"/>
      <c r="U16" s="15"/>
      <c r="V16" s="15"/>
      <c r="W16" s="15"/>
      <c r="X16" s="15"/>
      <c r="Y16" s="15"/>
      <c r="Z16" s="15"/>
      <c r="AA16" s="15"/>
      <c r="AB16" s="15"/>
    </row>
    <row r="17" spans="1:28" ht="25.5" x14ac:dyDescent="0.25">
      <c r="A17" s="18" t="s">
        <v>430</v>
      </c>
      <c r="B17" s="6"/>
      <c r="C17" s="19"/>
      <c r="D17" s="19"/>
      <c r="E17" s="19"/>
      <c r="F17" s="19" t="s">
        <v>427</v>
      </c>
      <c r="G17" s="15"/>
      <c r="H17" s="15"/>
      <c r="I17" s="15"/>
      <c r="J17" s="15"/>
      <c r="K17" s="15"/>
      <c r="L17" s="15"/>
      <c r="M17" s="15" t="s">
        <v>256</v>
      </c>
      <c r="N17" s="15"/>
      <c r="O17" s="15"/>
      <c r="P17" s="15"/>
      <c r="Q17" s="15"/>
      <c r="R17" s="15"/>
      <c r="S17" s="15"/>
      <c r="T17" s="15"/>
      <c r="U17" s="15"/>
      <c r="V17" s="15"/>
      <c r="W17" s="15"/>
      <c r="X17" s="15"/>
      <c r="Y17" s="15"/>
      <c r="Z17" s="15"/>
      <c r="AA17" s="15"/>
      <c r="AB17" s="15"/>
    </row>
    <row r="18" spans="1:28" ht="38.25" x14ac:dyDescent="0.25">
      <c r="A18" s="18" t="s">
        <v>431</v>
      </c>
      <c r="B18" s="6"/>
      <c r="C18" s="19"/>
      <c r="D18" s="19"/>
      <c r="E18" s="19"/>
      <c r="F18" s="19" t="s">
        <v>435</v>
      </c>
      <c r="G18" s="15"/>
      <c r="H18" s="15"/>
      <c r="I18" s="15"/>
      <c r="J18" s="15"/>
      <c r="K18" s="15"/>
      <c r="L18" s="15"/>
      <c r="M18" s="15" t="s">
        <v>256</v>
      </c>
      <c r="N18" s="15"/>
      <c r="O18" s="15"/>
      <c r="P18" s="15"/>
      <c r="Q18" s="15"/>
      <c r="R18" s="15"/>
      <c r="S18" s="15"/>
      <c r="T18" s="15"/>
      <c r="U18" s="15"/>
      <c r="V18" s="15"/>
      <c r="W18" s="15"/>
      <c r="X18" s="15"/>
      <c r="Y18" s="15"/>
      <c r="Z18" s="15"/>
      <c r="AA18" s="15"/>
      <c r="AB18" s="15"/>
    </row>
    <row r="19" spans="1:28" ht="25.5" x14ac:dyDescent="0.25">
      <c r="A19" s="18" t="s">
        <v>432</v>
      </c>
      <c r="B19" s="6"/>
      <c r="C19" s="19"/>
      <c r="D19" s="19"/>
      <c r="E19" s="19"/>
      <c r="F19" s="19" t="s">
        <v>435</v>
      </c>
      <c r="G19" s="15"/>
      <c r="H19" s="15"/>
      <c r="I19" s="15"/>
      <c r="J19" s="15"/>
      <c r="K19" s="15"/>
      <c r="L19" s="15"/>
      <c r="M19" s="15" t="s">
        <v>256</v>
      </c>
      <c r="N19" s="15"/>
      <c r="O19" s="15"/>
      <c r="P19" s="15"/>
      <c r="Q19" s="15"/>
      <c r="R19" s="15"/>
      <c r="S19" s="15"/>
      <c r="T19" s="15"/>
      <c r="U19" s="15"/>
      <c r="V19" s="15"/>
      <c r="W19" s="15"/>
      <c r="X19" s="15"/>
      <c r="Y19" s="15"/>
      <c r="Z19" s="15"/>
      <c r="AA19" s="15"/>
      <c r="AB19" s="15"/>
    </row>
    <row r="20" spans="1:28" ht="25.5" x14ac:dyDescent="0.25">
      <c r="A20" s="18" t="s">
        <v>433</v>
      </c>
      <c r="B20" s="6"/>
      <c r="C20" s="19"/>
      <c r="D20" s="19"/>
      <c r="E20" s="19"/>
      <c r="F20" s="19" t="s">
        <v>435</v>
      </c>
      <c r="G20" s="15"/>
      <c r="H20" s="15"/>
      <c r="I20" s="15"/>
      <c r="J20" s="15"/>
      <c r="K20" s="15"/>
      <c r="L20" s="15"/>
      <c r="M20" s="15" t="s">
        <v>256</v>
      </c>
      <c r="N20" s="15"/>
      <c r="O20" s="15"/>
      <c r="P20" s="15"/>
      <c r="Q20" s="15"/>
      <c r="R20" s="15"/>
      <c r="S20" s="15"/>
      <c r="T20" s="15"/>
      <c r="U20" s="15"/>
      <c r="V20" s="15"/>
      <c r="W20" s="15"/>
      <c r="X20" s="15"/>
      <c r="Y20" s="15"/>
      <c r="Z20" s="15"/>
      <c r="AA20" s="15"/>
      <c r="AB20" s="15"/>
    </row>
    <row r="21" spans="1:28" ht="25.5" x14ac:dyDescent="0.25">
      <c r="A21" s="18" t="s">
        <v>434</v>
      </c>
      <c r="B21" s="6"/>
      <c r="C21" s="19"/>
      <c r="D21" s="19"/>
      <c r="E21" s="19"/>
      <c r="F21" s="19" t="s">
        <v>435</v>
      </c>
      <c r="G21" s="15"/>
      <c r="H21" s="15"/>
      <c r="I21" s="15"/>
      <c r="J21" s="15"/>
      <c r="K21" s="15"/>
      <c r="L21" s="15"/>
      <c r="M21" s="15" t="s">
        <v>256</v>
      </c>
      <c r="N21" s="15"/>
      <c r="O21" s="15"/>
      <c r="P21" s="15"/>
      <c r="Q21" s="15"/>
      <c r="R21" s="15"/>
      <c r="S21" s="15"/>
      <c r="T21" s="15"/>
      <c r="U21" s="15"/>
      <c r="V21" s="15"/>
      <c r="W21" s="15"/>
      <c r="X21" s="15"/>
      <c r="Y21" s="15"/>
      <c r="Z21" s="15"/>
      <c r="AA21" s="15"/>
      <c r="AB21" s="15"/>
    </row>
    <row r="22" spans="1:28" x14ac:dyDescent="0.25">
      <c r="A22" s="18" t="s">
        <v>428</v>
      </c>
      <c r="B22" s="6"/>
      <c r="C22" s="19"/>
      <c r="D22" s="19"/>
      <c r="E22" s="19"/>
      <c r="F22" s="19" t="s">
        <v>436</v>
      </c>
      <c r="G22" s="15"/>
      <c r="H22" s="15"/>
      <c r="I22" s="15"/>
      <c r="J22" s="15"/>
      <c r="K22" s="15"/>
      <c r="L22" s="15"/>
      <c r="M22" s="15" t="s">
        <v>256</v>
      </c>
      <c r="N22" s="15"/>
      <c r="O22" s="15"/>
      <c r="P22" s="15"/>
      <c r="Q22" s="15"/>
      <c r="R22" s="15"/>
      <c r="S22" s="15"/>
      <c r="T22" s="15"/>
      <c r="U22" s="15"/>
      <c r="V22" s="15"/>
      <c r="W22" s="15"/>
      <c r="X22" s="15"/>
      <c r="Y22" s="15"/>
      <c r="Z22" s="15"/>
      <c r="AA22" s="15"/>
      <c r="AB22" s="15"/>
    </row>
  </sheetData>
  <phoneticPr fontId="2" type="noConversion"/>
  <conditionalFormatting sqref="A15:A22">
    <cfRule type="expression" dxfId="3" priority="1">
      <formula>$E15="DEROGADO"</formula>
    </cfRule>
  </conditionalFormatting>
  <conditionalFormatting sqref="A5:AB14 A23:AB101">
    <cfRule type="expression" dxfId="2" priority="6">
      <formula>$E5="DEROGADO"</formula>
    </cfRule>
  </conditionalFormatting>
  <conditionalFormatting sqref="B15:AB22">
    <cfRule type="expression" dxfId="1" priority="2">
      <formula>$E15="DEROGADO"</formula>
    </cfRule>
  </conditionalFormatting>
  <conditionalFormatting sqref="G5:AB22">
    <cfRule type="cellIs" dxfId="0" priority="3" operator="notEqual">
      <formula>""</formula>
    </cfRule>
  </conditionalFormatting>
  <hyperlinks>
    <hyperlink ref="B5" r:id="rId1" xr:uid="{49ECBDD2-8A4B-4FFA-97D0-D19EB1B69848}"/>
    <hyperlink ref="B6" r:id="rId2" xr:uid="{8B78E99F-541F-4D99-B3D6-FDC71FFC1E5E}"/>
    <hyperlink ref="B8" r:id="rId3" xr:uid="{7B839DFE-2D30-46A9-839C-06F97147662F}"/>
    <hyperlink ref="B7" r:id="rId4" xr:uid="{33270275-01E6-43F2-A204-3D909857224A}"/>
    <hyperlink ref="B9" r:id="rId5" xr:uid="{7912EE04-FACA-451B-A5B0-7DD41B253621}"/>
    <hyperlink ref="B11" r:id="rId6" xr:uid="{8EBB0599-3B0C-41F3-8264-A21AF6820045}"/>
    <hyperlink ref="B12" r:id="rId7" xr:uid="{02F962FD-E189-41AA-B8D4-4BE7CAF5F4DF}"/>
    <hyperlink ref="B13" r:id="rId8" xr:uid="{13FBBC97-C931-4850-91B5-D524A4A2096C}"/>
    <hyperlink ref="B16" r:id="rId9" xr:uid="{919EF1F1-6A5B-47CB-A5BF-D7B3AB6E477A}"/>
    <hyperlink ref="B15" r:id="rId10" xr:uid="{3883024F-CAF9-4F8E-A39C-FD2617E2ACBF}"/>
  </hyperlinks>
  <pageMargins left="0.7" right="0.7" top="0.75" bottom="0.75" header="0.3" footer="0.3"/>
  <pageSetup paperSize="9" orientation="portrait" r:id="rId11"/>
  <tableParts count="1">
    <tablePart r:id="rId12"/>
  </tablePart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8D5039-ADFE-45CC-9978-B7F59C404751}">
  <sheetPr>
    <tabColor theme="7" tint="0.59999389629810485"/>
  </sheetPr>
  <dimension ref="A1:AB6"/>
  <sheetViews>
    <sheetView zoomScale="175" zoomScaleNormal="175" workbookViewId="0">
      <selection activeCell="B5" sqref="B5"/>
    </sheetView>
  </sheetViews>
  <sheetFormatPr baseColWidth="10" defaultRowHeight="15" x14ac:dyDescent="0.25"/>
  <cols>
    <col min="1" max="1" width="12" customWidth="1"/>
    <col min="2" max="2" width="56" customWidth="1"/>
    <col min="3" max="3" width="12" customWidth="1"/>
  </cols>
  <sheetData>
    <row r="1" spans="1:28" x14ac:dyDescent="0.25">
      <c r="A1" s="5" t="str">
        <f>NOMBRE_CENTRO</f>
        <v>CENTRO GENERICO</v>
      </c>
      <c r="B1" s="5"/>
      <c r="C1" s="5"/>
      <c r="D1" s="5"/>
      <c r="E1" s="5"/>
      <c r="F1" s="5"/>
      <c r="G1" s="5"/>
      <c r="H1" s="5"/>
      <c r="I1" s="5"/>
      <c r="J1" s="5"/>
      <c r="K1" s="5"/>
      <c r="L1" s="5"/>
      <c r="M1" s="5"/>
      <c r="N1" s="5"/>
      <c r="O1" s="5"/>
      <c r="P1" s="5"/>
      <c r="Q1" s="5"/>
      <c r="R1" s="5"/>
      <c r="S1" s="5"/>
      <c r="T1" s="5"/>
      <c r="U1" s="5"/>
      <c r="V1" s="5"/>
      <c r="W1" s="5"/>
      <c r="X1" s="5"/>
      <c r="Y1" s="5"/>
      <c r="Z1" s="5"/>
      <c r="AA1" s="5"/>
      <c r="AB1" s="5"/>
    </row>
    <row r="2" spans="1:28" x14ac:dyDescent="0.25">
      <c r="A2" s="5" t="s">
        <v>404</v>
      </c>
      <c r="B2" s="5"/>
      <c r="C2" s="5"/>
      <c r="D2" s="5"/>
      <c r="E2" s="5"/>
      <c r="F2" s="5"/>
      <c r="G2" s="5"/>
      <c r="H2" s="5"/>
      <c r="I2" s="5"/>
      <c r="J2" s="5"/>
      <c r="K2" s="5"/>
      <c r="L2" s="5"/>
      <c r="M2" s="5"/>
      <c r="N2" s="5"/>
    </row>
    <row r="3" spans="1:28" x14ac:dyDescent="0.25">
      <c r="A3" s="37">
        <f>COUNTA($A$5:A6)</f>
        <v>1</v>
      </c>
      <c r="B3" s="37">
        <f>COUNTA($A$5:B6)</f>
        <v>2</v>
      </c>
      <c r="C3" s="37">
        <f>COUNTA($A$5:C6)</f>
        <v>4</v>
      </c>
      <c r="D3" s="16"/>
      <c r="E3" s="16"/>
      <c r="F3" s="16">
        <f>COUNTA($A$4:F4)</f>
        <v>3</v>
      </c>
      <c r="G3" s="16">
        <f>COUNTA($A$4:G4)</f>
        <v>3</v>
      </c>
      <c r="H3" s="16">
        <f>COUNTA($A$4:H4)</f>
        <v>3</v>
      </c>
      <c r="I3" s="16"/>
      <c r="J3" s="16">
        <f>COUNTA($A$4:J4)</f>
        <v>3</v>
      </c>
      <c r="K3" s="16"/>
      <c r="L3" s="16">
        <f>COUNTA($A$4:L4)</f>
        <v>3</v>
      </c>
      <c r="M3" s="16">
        <f>COUNTA($A$4:M4)</f>
        <v>3</v>
      </c>
      <c r="N3" s="16">
        <f>COUNTA($A$4:N4)</f>
        <v>3</v>
      </c>
    </row>
    <row r="4" spans="1:28" x14ac:dyDescent="0.25">
      <c r="A4" t="s">
        <v>20</v>
      </c>
      <c r="B4" t="s">
        <v>406</v>
      </c>
      <c r="C4" t="s">
        <v>405</v>
      </c>
    </row>
    <row r="5" spans="1:28" x14ac:dyDescent="0.25">
      <c r="A5" t="s">
        <v>20</v>
      </c>
      <c r="B5" t="s">
        <v>406</v>
      </c>
      <c r="C5" t="s">
        <v>407</v>
      </c>
    </row>
    <row r="6" spans="1:28" x14ac:dyDescent="0.25">
      <c r="C6" t="s">
        <v>408</v>
      </c>
    </row>
  </sheetData>
  <pageMargins left="0.7" right="0.7" top="0.75" bottom="0.75" header="0.3" footer="0.3"/>
  <tableParts count="1">
    <tablePart r:id="rId1"/>
  </tablePart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CFB957-8E21-4761-8962-8EB20431D4BF}">
  <sheetPr>
    <tabColor rgb="FF7030A0"/>
  </sheetPr>
  <dimension ref="A1:AB60"/>
  <sheetViews>
    <sheetView zoomScaleNormal="100" workbookViewId="0">
      <pane xSplit="2" ySplit="4" topLeftCell="C17" activePane="bottomRight" state="frozen"/>
      <selection activeCell="C1" sqref="C1:AB1"/>
      <selection pane="topRight" activeCell="C1" sqref="C1:AB1"/>
      <selection pane="bottomLeft" activeCell="C1" sqref="C1:AB1"/>
      <selection pane="bottomRight" activeCell="I24" sqref="I24"/>
    </sheetView>
  </sheetViews>
  <sheetFormatPr baseColWidth="10" defaultRowHeight="15" x14ac:dyDescent="0.25"/>
  <cols>
    <col min="1" max="1" width="8.28515625" customWidth="1"/>
    <col min="2" max="2" width="20.42578125" customWidth="1"/>
    <col min="3" max="3" width="102.7109375" customWidth="1"/>
    <col min="4" max="27" width="7.5703125" customWidth="1"/>
  </cols>
  <sheetData>
    <row r="1" spans="1:28" x14ac:dyDescent="0.25">
      <c r="A1" s="5" t="str">
        <f>NOMBRE_CENTRO</f>
        <v>CENTRO GENERICO</v>
      </c>
      <c r="B1" s="5"/>
      <c r="C1" s="5"/>
      <c r="D1" s="5"/>
      <c r="E1" s="5"/>
      <c r="F1" s="5"/>
      <c r="G1" s="5"/>
      <c r="H1" s="5"/>
      <c r="I1" s="5"/>
      <c r="J1" s="5"/>
      <c r="K1" s="5"/>
      <c r="L1" s="5"/>
      <c r="M1" s="5"/>
      <c r="N1" s="5"/>
      <c r="O1" s="5"/>
      <c r="P1" s="5"/>
      <c r="Q1" s="5"/>
      <c r="R1" s="5"/>
      <c r="S1" s="5"/>
      <c r="T1" s="5"/>
      <c r="U1" s="5"/>
      <c r="V1" s="5"/>
      <c r="W1" s="5"/>
      <c r="X1" s="5"/>
      <c r="Y1" s="5"/>
      <c r="Z1" s="5"/>
      <c r="AA1" s="5"/>
      <c r="AB1" s="5"/>
    </row>
    <row r="2" spans="1:28" x14ac:dyDescent="0.25">
      <c r="A2" s="5" t="s">
        <v>264</v>
      </c>
      <c r="B2" s="5"/>
      <c r="C2" s="5"/>
      <c r="D2" s="5"/>
      <c r="E2" s="5"/>
      <c r="F2" s="5"/>
      <c r="G2" s="5"/>
      <c r="H2" s="5"/>
      <c r="I2" s="5"/>
      <c r="J2" s="5"/>
      <c r="K2" s="5"/>
      <c r="L2" s="5"/>
      <c r="M2" s="5"/>
      <c r="N2" s="5"/>
      <c r="O2" s="5"/>
      <c r="P2" s="5"/>
      <c r="Q2" s="5"/>
      <c r="R2" s="5"/>
      <c r="S2" s="5"/>
      <c r="T2" s="5"/>
      <c r="U2" s="5"/>
      <c r="V2" s="5"/>
      <c r="W2" s="5"/>
      <c r="X2" s="5"/>
      <c r="Y2" s="5"/>
      <c r="Z2" s="5"/>
      <c r="AA2" s="5"/>
    </row>
    <row r="3" spans="1:28" x14ac:dyDescent="0.25">
      <c r="A3" s="16">
        <f>COUNTA($A$4:A4)</f>
        <v>1</v>
      </c>
      <c r="B3" s="16">
        <f>COUNTA($A$4:B4)</f>
        <v>2</v>
      </c>
      <c r="C3" s="16">
        <f>COUNTA($A$4:C4)</f>
        <v>3</v>
      </c>
      <c r="D3" s="16">
        <f>COUNTA($A$4:D4)</f>
        <v>4</v>
      </c>
      <c r="E3" s="16">
        <f>COUNTA($A$4:E4)</f>
        <v>5</v>
      </c>
      <c r="F3" s="16">
        <f>COUNTA($A$4:F4)</f>
        <v>6</v>
      </c>
      <c r="G3" s="16">
        <f>COUNTA($A$4:G4)</f>
        <v>7</v>
      </c>
      <c r="H3" s="16">
        <f>COUNTA($A$4:H4)</f>
        <v>8</v>
      </c>
      <c r="I3" s="16">
        <f>COUNTA($A$4:I4)</f>
        <v>9</v>
      </c>
      <c r="J3" s="16">
        <f>COUNTA($A$4:J4)</f>
        <v>10</v>
      </c>
      <c r="K3" s="16">
        <f>COUNTA($A$4:K4)</f>
        <v>11</v>
      </c>
      <c r="L3" s="16">
        <f>COUNTA($A$4:L4)</f>
        <v>12</v>
      </c>
      <c r="M3" s="16">
        <f>COUNTA($A$4:M4)</f>
        <v>13</v>
      </c>
      <c r="N3" s="16">
        <f>COUNTA($A$4:N4)</f>
        <v>14</v>
      </c>
      <c r="O3" s="16">
        <f>COUNTA($A$4:O4)</f>
        <v>15</v>
      </c>
      <c r="P3" s="16">
        <f>COUNTA($A$4:P4)</f>
        <v>16</v>
      </c>
      <c r="Q3" s="16">
        <f>COUNTA($A$4:Q4)</f>
        <v>17</v>
      </c>
      <c r="R3" s="16">
        <f>COUNTA($A$4:R4)</f>
        <v>18</v>
      </c>
      <c r="S3" s="16">
        <f>COUNTA($A$4:S4)</f>
        <v>19</v>
      </c>
      <c r="T3" s="16">
        <f>COUNTA($A$4:T4)</f>
        <v>20</v>
      </c>
      <c r="U3" s="16">
        <f>COUNTA($A$4:U4)</f>
        <v>21</v>
      </c>
      <c r="V3" s="16">
        <f>COUNTA($A$4:V4)</f>
        <v>22</v>
      </c>
      <c r="W3" s="16">
        <f>COUNTA($A$4:W4)</f>
        <v>23</v>
      </c>
      <c r="X3" s="16">
        <f>COUNTA($A$4:X4)</f>
        <v>24</v>
      </c>
      <c r="Y3" s="16">
        <f>COUNTA($A$4:Y4)</f>
        <v>25</v>
      </c>
      <c r="Z3" s="16">
        <f>COUNTA($A$4:Z4)</f>
        <v>26</v>
      </c>
      <c r="AA3" s="16">
        <f>COUNTA($A$4:AA4)</f>
        <v>27</v>
      </c>
    </row>
    <row r="4" spans="1:28" s="7" customFormat="1" ht="29.25" customHeight="1" x14ac:dyDescent="0.25">
      <c r="A4" s="17" t="s">
        <v>60</v>
      </c>
      <c r="B4" s="17" t="s">
        <v>62</v>
      </c>
      <c r="C4" s="17" t="s">
        <v>64</v>
      </c>
      <c r="D4" s="13" t="s">
        <v>51</v>
      </c>
      <c r="E4" s="13" t="s">
        <v>52</v>
      </c>
      <c r="F4" s="13" t="s">
        <v>53</v>
      </c>
      <c r="G4" s="13" t="s">
        <v>16</v>
      </c>
      <c r="H4" s="13" t="s">
        <v>17</v>
      </c>
      <c r="I4" s="13" t="s">
        <v>1</v>
      </c>
      <c r="J4" s="13" t="s">
        <v>18</v>
      </c>
      <c r="K4" s="13" t="s">
        <v>19</v>
      </c>
      <c r="L4" s="13" t="s">
        <v>25</v>
      </c>
      <c r="M4" s="13" t="s">
        <v>27</v>
      </c>
      <c r="N4" s="13" t="s">
        <v>29</v>
      </c>
      <c r="O4" s="13" t="s">
        <v>30</v>
      </c>
      <c r="P4" s="13" t="s">
        <v>33</v>
      </c>
      <c r="Q4" s="13" t="s">
        <v>35</v>
      </c>
      <c r="R4" s="13" t="s">
        <v>36</v>
      </c>
      <c r="S4" s="13" t="s">
        <v>37</v>
      </c>
      <c r="T4" s="13" t="s">
        <v>40</v>
      </c>
      <c r="U4" s="13" t="s">
        <v>41</v>
      </c>
      <c r="V4" s="13" t="s">
        <v>42</v>
      </c>
      <c r="W4" s="13" t="s">
        <v>45</v>
      </c>
      <c r="X4" s="13" t="s">
        <v>47</v>
      </c>
      <c r="Y4" s="13" t="s">
        <v>49</v>
      </c>
      <c r="Z4" s="13" t="s">
        <v>926</v>
      </c>
      <c r="AA4" s="13" t="s">
        <v>923</v>
      </c>
    </row>
    <row r="5" spans="1:28" s="3" customFormat="1" ht="38.25" x14ac:dyDescent="0.25">
      <c r="A5" s="18" t="s">
        <v>267</v>
      </c>
      <c r="B5" s="25" t="str">
        <f>VLOOKUP(TABLA_DOC02_REQUISITOS[[#This Row],[Criterio]],TABLA_DOC02_CRITERIOS[],'DOC02 (criterios)'!$C$3,FALSE)</f>
        <v>Cómo el Centro define su política y objetivos de calidad</v>
      </c>
      <c r="C5" s="18" t="s">
        <v>290</v>
      </c>
      <c r="D5" s="30" t="s">
        <v>346</v>
      </c>
      <c r="E5" s="30"/>
      <c r="F5" s="30"/>
      <c r="G5" s="30"/>
      <c r="H5" s="30"/>
      <c r="I5" s="30"/>
      <c r="J5" s="30"/>
      <c r="K5" s="30"/>
      <c r="L5" s="30"/>
      <c r="M5" s="30"/>
      <c r="N5" s="30"/>
      <c r="O5" s="30"/>
      <c r="P5" s="30"/>
      <c r="Q5" s="30"/>
      <c r="R5" s="30"/>
      <c r="S5" s="30"/>
      <c r="T5" s="30"/>
      <c r="U5" s="30"/>
      <c r="V5" s="30"/>
      <c r="W5" s="30"/>
      <c r="X5" s="30"/>
      <c r="Y5" s="30"/>
      <c r="Z5" s="40"/>
      <c r="AA5" s="40"/>
    </row>
    <row r="6" spans="1:28" ht="76.5" x14ac:dyDescent="0.25">
      <c r="A6" s="18" t="s">
        <v>267</v>
      </c>
      <c r="B6" s="25" t="str">
        <f>VLOOKUP(TABLA_DOC02_REQUISITOS[[#This Row],[Criterio]],TABLA_DOC02_CRITERIOS[],'DOC02 (criterios)'!$C$3,FALSE)</f>
        <v>Cómo el Centro define su política y objetivos de calidad</v>
      </c>
      <c r="C6" s="18" t="s">
        <v>291</v>
      </c>
      <c r="D6" s="30" t="s">
        <v>346</v>
      </c>
      <c r="E6" s="30"/>
      <c r="F6" s="30"/>
      <c r="G6" s="30"/>
      <c r="H6" s="30"/>
      <c r="I6" s="30"/>
      <c r="J6" s="30"/>
      <c r="K6" s="30"/>
      <c r="L6" s="30"/>
      <c r="M6" s="30"/>
      <c r="N6" s="30"/>
      <c r="O6" s="30"/>
      <c r="P6" s="30"/>
      <c r="Q6" s="30"/>
      <c r="R6" s="30"/>
      <c r="S6" s="30"/>
      <c r="T6" s="30"/>
      <c r="U6" s="30"/>
      <c r="V6" s="30"/>
      <c r="W6" s="30"/>
      <c r="X6" s="30"/>
      <c r="Y6" s="30"/>
      <c r="Z6" s="40"/>
      <c r="AA6" s="40"/>
    </row>
    <row r="7" spans="1:28" ht="38.25" x14ac:dyDescent="0.25">
      <c r="A7" s="18" t="s">
        <v>267</v>
      </c>
      <c r="B7" s="25" t="str">
        <f>VLOOKUP(TABLA_DOC02_REQUISITOS[[#This Row],[Criterio]],TABLA_DOC02_CRITERIOS[],'DOC02 (criterios)'!$C$3,FALSE)</f>
        <v>Cómo el Centro define su política y objetivos de calidad</v>
      </c>
      <c r="C7" s="18" t="s">
        <v>292</v>
      </c>
      <c r="D7" s="30" t="s">
        <v>346</v>
      </c>
      <c r="E7" s="30"/>
      <c r="F7" s="30"/>
      <c r="G7" s="30"/>
      <c r="H7" s="30"/>
      <c r="I7" s="30"/>
      <c r="J7" s="30"/>
      <c r="K7" s="30"/>
      <c r="L7" s="30"/>
      <c r="M7" s="30"/>
      <c r="N7" s="30"/>
      <c r="O7" s="30"/>
      <c r="P7" s="30"/>
      <c r="Q7" s="30"/>
      <c r="R7" s="30"/>
      <c r="S7" s="30"/>
      <c r="T7" s="30"/>
      <c r="U7" s="30"/>
      <c r="V7" s="30"/>
      <c r="W7" s="30"/>
      <c r="X7" s="30"/>
      <c r="Y7" s="30"/>
      <c r="Z7" s="40"/>
      <c r="AA7" s="40"/>
    </row>
    <row r="8" spans="1:28" ht="38.25" x14ac:dyDescent="0.25">
      <c r="A8" s="18" t="s">
        <v>267</v>
      </c>
      <c r="B8" s="25" t="str">
        <f>VLOOKUP(TABLA_DOC02_REQUISITOS[[#This Row],[Criterio]],TABLA_DOC02_CRITERIOS[],'DOC02 (criterios)'!$C$3,FALSE)</f>
        <v>Cómo el Centro define su política y objetivos de calidad</v>
      </c>
      <c r="C8" s="18" t="s">
        <v>293</v>
      </c>
      <c r="D8" s="30" t="s">
        <v>346</v>
      </c>
      <c r="E8" s="30"/>
      <c r="F8" s="30"/>
      <c r="G8" s="30"/>
      <c r="H8" s="30"/>
      <c r="I8" s="30"/>
      <c r="J8" s="30"/>
      <c r="K8" s="30"/>
      <c r="L8" s="30"/>
      <c r="M8" s="30"/>
      <c r="N8" s="30"/>
      <c r="O8" s="30"/>
      <c r="P8" s="30"/>
      <c r="Q8" s="30"/>
      <c r="R8" s="30"/>
      <c r="S8" s="30"/>
      <c r="T8" s="30"/>
      <c r="U8" s="30"/>
      <c r="V8" s="30"/>
      <c r="W8" s="30"/>
      <c r="X8" s="30"/>
      <c r="Y8" s="30"/>
      <c r="Z8" s="40"/>
      <c r="AA8" s="40"/>
    </row>
    <row r="9" spans="1:28" ht="38.25" x14ac:dyDescent="0.25">
      <c r="A9" s="18" t="s">
        <v>267</v>
      </c>
      <c r="B9" s="25" t="str">
        <f>VLOOKUP(TABLA_DOC02_REQUISITOS[[#This Row],[Criterio]],TABLA_DOC02_CRITERIOS[],'DOC02 (criterios)'!$C$3,FALSE)</f>
        <v>Cómo el Centro define su política y objetivos de calidad</v>
      </c>
      <c r="C9" s="18" t="s">
        <v>294</v>
      </c>
      <c r="D9" s="30" t="s">
        <v>346</v>
      </c>
      <c r="E9" s="30"/>
      <c r="F9" s="30"/>
      <c r="G9" s="30"/>
      <c r="H9" s="30"/>
      <c r="I9" s="30"/>
      <c r="J9" s="30"/>
      <c r="K9" s="30"/>
      <c r="L9" s="30"/>
      <c r="M9" s="30"/>
      <c r="N9" s="30"/>
      <c r="O9" s="30"/>
      <c r="P9" s="30"/>
      <c r="Q9" s="30"/>
      <c r="R9" s="30"/>
      <c r="S9" s="30"/>
      <c r="T9" s="30"/>
      <c r="U9" s="30"/>
      <c r="V9" s="30"/>
      <c r="W9" s="30"/>
      <c r="X9" s="30"/>
      <c r="Y9" s="30"/>
      <c r="Z9" s="40"/>
      <c r="AA9" s="40"/>
    </row>
    <row r="10" spans="1:28" ht="38.25" x14ac:dyDescent="0.25">
      <c r="A10" s="18" t="s">
        <v>267</v>
      </c>
      <c r="B10" s="25" t="str">
        <f>VLOOKUP(TABLA_DOC02_REQUISITOS[[#This Row],[Criterio]],TABLA_DOC02_CRITERIOS[],'DOC02 (criterios)'!$C$3,FALSE)</f>
        <v>Cómo el Centro define su política y objetivos de calidad</v>
      </c>
      <c r="C10" s="18" t="s">
        <v>295</v>
      </c>
      <c r="D10" s="30" t="s">
        <v>346</v>
      </c>
      <c r="E10" s="30"/>
      <c r="F10" s="30"/>
      <c r="G10" s="30"/>
      <c r="H10" s="30"/>
      <c r="I10" s="30"/>
      <c r="J10" s="30"/>
      <c r="K10" s="30"/>
      <c r="L10" s="30"/>
      <c r="M10" s="30"/>
      <c r="N10" s="30"/>
      <c r="O10" s="30"/>
      <c r="P10" s="30"/>
      <c r="Q10" s="30"/>
      <c r="R10" s="30"/>
      <c r="S10" s="30"/>
      <c r="T10" s="30"/>
      <c r="U10" s="30"/>
      <c r="V10" s="30"/>
      <c r="W10" s="30"/>
      <c r="X10" s="30"/>
      <c r="Y10" s="30"/>
      <c r="Z10" s="40"/>
      <c r="AA10" s="40"/>
    </row>
    <row r="11" spans="1:28" ht="51" x14ac:dyDescent="0.25">
      <c r="A11" s="18" t="s">
        <v>270</v>
      </c>
      <c r="B11" s="25" t="str">
        <f>VLOOKUP(TABLA_DOC02_REQUISITOS[[#This Row],[Criterio]],TABLA_DOC02_CRITERIOS[],'DOC02 (criterios)'!$C$3,FALSE)</f>
        <v>Cómo el Centro garantiza la calidad de sus programas formativos.</v>
      </c>
      <c r="C11" s="18" t="s">
        <v>340</v>
      </c>
      <c r="D11" s="30"/>
      <c r="E11" s="30" t="s">
        <v>346</v>
      </c>
      <c r="F11" s="30"/>
      <c r="G11" s="30"/>
      <c r="H11" s="30"/>
      <c r="I11" s="30"/>
      <c r="J11" s="30"/>
      <c r="K11" s="30"/>
      <c r="L11" s="30" t="s">
        <v>346</v>
      </c>
      <c r="M11" s="30"/>
      <c r="N11" s="30"/>
      <c r="O11" s="30"/>
      <c r="P11" s="30"/>
      <c r="Q11" s="30"/>
      <c r="R11" s="30"/>
      <c r="S11" s="30"/>
      <c r="T11" s="30"/>
      <c r="U11" s="30"/>
      <c r="V11" s="30"/>
      <c r="W11" s="30"/>
      <c r="X11" s="30"/>
      <c r="Y11" s="30"/>
      <c r="Z11" s="40"/>
      <c r="AA11" s="40"/>
    </row>
    <row r="12" spans="1:28" ht="51" x14ac:dyDescent="0.25">
      <c r="A12" s="18" t="s">
        <v>270</v>
      </c>
      <c r="B12" s="25" t="str">
        <f>VLOOKUP(TABLA_DOC02_REQUISITOS[[#This Row],[Criterio]],TABLA_DOC02_CRITERIOS[],'DOC02 (criterios)'!$C$3,FALSE)</f>
        <v>Cómo el Centro garantiza la calidad de sus programas formativos.</v>
      </c>
      <c r="C12" s="18" t="s">
        <v>296</v>
      </c>
      <c r="D12" s="30"/>
      <c r="E12" s="30" t="s">
        <v>346</v>
      </c>
      <c r="F12" s="30"/>
      <c r="G12" s="30"/>
      <c r="H12" s="30"/>
      <c r="I12" s="30"/>
      <c r="J12" s="30"/>
      <c r="K12" s="30"/>
      <c r="L12" s="30"/>
      <c r="M12" s="30"/>
      <c r="N12" s="30"/>
      <c r="O12" s="30"/>
      <c r="P12" s="30"/>
      <c r="Q12" s="30"/>
      <c r="R12" s="30"/>
      <c r="S12" s="30"/>
      <c r="T12" s="30"/>
      <c r="U12" s="30"/>
      <c r="V12" s="30"/>
      <c r="W12" s="30"/>
      <c r="X12" s="30"/>
      <c r="Y12" s="30"/>
      <c r="Z12" s="40"/>
      <c r="AA12" s="40"/>
    </row>
    <row r="13" spans="1:28" ht="165.75" x14ac:dyDescent="0.25">
      <c r="A13" s="18" t="s">
        <v>270</v>
      </c>
      <c r="B13" s="25" t="str">
        <f>VLOOKUP(TABLA_DOC02_REQUISITOS[[#This Row],[Criterio]],TABLA_DOC02_CRITERIOS[],'DOC02 (criterios)'!$C$3,FALSE)</f>
        <v>Cómo el Centro garantiza la calidad de sus programas formativos.</v>
      </c>
      <c r="C13" s="18" t="s">
        <v>341</v>
      </c>
      <c r="D13" s="30"/>
      <c r="E13" s="30" t="s">
        <v>346</v>
      </c>
      <c r="F13" s="30"/>
      <c r="G13" s="30"/>
      <c r="H13" s="30"/>
      <c r="I13" s="30"/>
      <c r="J13" s="30"/>
      <c r="K13" s="30"/>
      <c r="L13" s="30" t="s">
        <v>346</v>
      </c>
      <c r="M13" s="30"/>
      <c r="N13" s="30"/>
      <c r="O13" s="30"/>
      <c r="P13" s="30"/>
      <c r="Q13" s="30"/>
      <c r="R13" s="30"/>
      <c r="S13" s="30"/>
      <c r="T13" s="30"/>
      <c r="U13" s="30"/>
      <c r="V13" s="30"/>
      <c r="W13" s="30"/>
      <c r="X13" s="30"/>
      <c r="Y13" s="30"/>
      <c r="Z13" s="40"/>
      <c r="AA13" s="40"/>
    </row>
    <row r="14" spans="1:28" ht="51" x14ac:dyDescent="0.25">
      <c r="A14" s="18" t="s">
        <v>122</v>
      </c>
      <c r="B14" s="25" t="str">
        <f>VLOOKUP(TABLA_DOC02_REQUISITOS[[#This Row],[Criterio]],TABLA_DOC02_CRITERIOS[],'DOC02 (criterios)'!$C$3,FALSE)</f>
        <v>Cómo el Centro orienta sus enseñanzas a los estudiantes.</v>
      </c>
      <c r="C14" s="18" t="s">
        <v>342</v>
      </c>
      <c r="D14" s="30"/>
      <c r="E14" s="30" t="s">
        <v>346</v>
      </c>
      <c r="F14" s="30"/>
      <c r="G14" s="30"/>
      <c r="H14" s="30"/>
      <c r="I14" s="30"/>
      <c r="J14" s="30"/>
      <c r="K14" s="30"/>
      <c r="L14" s="30"/>
      <c r="M14" s="30"/>
      <c r="N14" s="30"/>
      <c r="O14" s="30"/>
      <c r="P14" s="30"/>
      <c r="Q14" s="30"/>
      <c r="R14" s="30"/>
      <c r="S14" s="30"/>
      <c r="T14" s="30"/>
      <c r="U14" s="30"/>
      <c r="V14" s="30"/>
      <c r="W14" s="30"/>
      <c r="X14" s="30"/>
      <c r="Y14" s="30"/>
      <c r="Z14" s="40"/>
      <c r="AA14" s="40"/>
    </row>
    <row r="15" spans="1:28" ht="38.25" x14ac:dyDescent="0.25">
      <c r="A15" s="18" t="s">
        <v>122</v>
      </c>
      <c r="B15" s="25" t="str">
        <f>VLOOKUP(TABLA_DOC02_REQUISITOS[[#This Row],[Criterio]],TABLA_DOC02_CRITERIOS[],'DOC02 (criterios)'!$C$3,FALSE)</f>
        <v>Cómo el Centro orienta sus enseñanzas a los estudiantes.</v>
      </c>
      <c r="C15" s="18" t="s">
        <v>297</v>
      </c>
      <c r="D15" s="30"/>
      <c r="E15" s="30" t="s">
        <v>346</v>
      </c>
      <c r="F15" s="30"/>
      <c r="G15" s="30"/>
      <c r="H15" s="30"/>
      <c r="I15" s="30"/>
      <c r="J15" s="30"/>
      <c r="K15" s="30"/>
      <c r="L15" s="30" t="s">
        <v>346</v>
      </c>
      <c r="M15" s="30"/>
      <c r="N15" s="30"/>
      <c r="O15" s="30"/>
      <c r="P15" s="30"/>
      <c r="Q15" s="30"/>
      <c r="R15" s="30"/>
      <c r="S15" s="30"/>
      <c r="T15" s="30"/>
      <c r="U15" s="30"/>
      <c r="V15" s="30"/>
      <c r="W15" s="30"/>
      <c r="X15" s="30"/>
      <c r="Y15" s="30"/>
      <c r="Z15" s="40"/>
      <c r="AA15" s="40"/>
    </row>
    <row r="16" spans="1:28" ht="38.25" x14ac:dyDescent="0.25">
      <c r="A16" s="18" t="s">
        <v>122</v>
      </c>
      <c r="B16" s="25" t="str">
        <f>VLOOKUP(TABLA_DOC02_REQUISITOS[[#This Row],[Criterio]],TABLA_DOC02_CRITERIOS[],'DOC02 (criterios)'!$C$3,FALSE)</f>
        <v>Cómo el Centro orienta sus enseñanzas a los estudiantes.</v>
      </c>
      <c r="C16" s="18" t="s">
        <v>298</v>
      </c>
      <c r="D16" s="30"/>
      <c r="E16" s="30" t="s">
        <v>346</v>
      </c>
      <c r="F16" s="30"/>
      <c r="G16" s="30"/>
      <c r="H16" s="30"/>
      <c r="I16" s="30"/>
      <c r="J16" s="30"/>
      <c r="K16" s="30"/>
      <c r="L16" s="30"/>
      <c r="M16" s="30"/>
      <c r="N16" s="30"/>
      <c r="O16" s="30"/>
      <c r="P16" s="30"/>
      <c r="Q16" s="30"/>
      <c r="R16" s="30"/>
      <c r="S16" s="30"/>
      <c r="T16" s="30"/>
      <c r="U16" s="30"/>
      <c r="V16" s="30"/>
      <c r="W16" s="30"/>
      <c r="X16" s="30"/>
      <c r="Y16" s="30"/>
      <c r="Z16" s="40"/>
      <c r="AA16" s="40"/>
    </row>
    <row r="17" spans="1:27" ht="51" x14ac:dyDescent="0.25">
      <c r="A17" s="18" t="s">
        <v>122</v>
      </c>
      <c r="B17" s="25" t="str">
        <f>VLOOKUP(TABLA_DOC02_REQUISITOS[[#This Row],[Criterio]],TABLA_DOC02_CRITERIOS[],'DOC02 (criterios)'!$C$3,FALSE)</f>
        <v>Cómo el Centro orienta sus enseñanzas a los estudiantes.</v>
      </c>
      <c r="C17" s="18" t="s">
        <v>299</v>
      </c>
      <c r="D17" s="30"/>
      <c r="E17" s="30"/>
      <c r="F17" s="30"/>
      <c r="G17" s="30"/>
      <c r="H17" s="30"/>
      <c r="I17" s="30"/>
      <c r="J17" s="30"/>
      <c r="K17" s="30"/>
      <c r="L17" s="30"/>
      <c r="M17" s="30"/>
      <c r="N17" s="30"/>
      <c r="O17" s="30"/>
      <c r="P17" s="30"/>
      <c r="Q17" s="30"/>
      <c r="R17" s="30"/>
      <c r="S17" s="30"/>
      <c r="T17" s="30"/>
      <c r="U17" s="30"/>
      <c r="V17" s="30"/>
      <c r="W17" s="30"/>
      <c r="X17" s="30"/>
      <c r="Y17" s="30"/>
      <c r="Z17" s="40"/>
      <c r="AA17" s="40"/>
    </row>
    <row r="18" spans="1:27" ht="51" x14ac:dyDescent="0.25">
      <c r="A18" s="18" t="s">
        <v>122</v>
      </c>
      <c r="B18" s="25" t="str">
        <f>VLOOKUP(TABLA_DOC02_REQUISITOS[[#This Row],[Criterio]],TABLA_DOC02_CRITERIOS[],'DOC02 (criterios)'!$C$3,FALSE)</f>
        <v>Cómo el Centro orienta sus enseñanzas a los estudiantes.</v>
      </c>
      <c r="C18" s="18" t="s">
        <v>300</v>
      </c>
      <c r="D18" s="30"/>
      <c r="E18" s="30"/>
      <c r="F18" s="30"/>
      <c r="G18" s="30"/>
      <c r="H18" s="30"/>
      <c r="I18" s="30"/>
      <c r="J18" s="30"/>
      <c r="K18" s="30"/>
      <c r="L18" s="30"/>
      <c r="M18" s="30"/>
      <c r="N18" s="30"/>
      <c r="O18" s="30"/>
      <c r="P18" s="30"/>
      <c r="Q18" s="30"/>
      <c r="R18" s="30"/>
      <c r="S18" s="30"/>
      <c r="T18" s="30"/>
      <c r="U18" s="30"/>
      <c r="V18" s="30"/>
      <c r="W18" s="30"/>
      <c r="X18" s="30"/>
      <c r="Y18" s="30"/>
      <c r="Z18" s="40"/>
      <c r="AA18" s="40"/>
    </row>
    <row r="19" spans="1:27" ht="63.75" x14ac:dyDescent="0.25">
      <c r="A19" s="18" t="s">
        <v>122</v>
      </c>
      <c r="B19" s="25" t="str">
        <f>VLOOKUP(TABLA_DOC02_REQUISITOS[[#This Row],[Criterio]],TABLA_DOC02_CRITERIOS[],'DOC02 (criterios)'!$C$3,FALSE)</f>
        <v>Cómo el Centro orienta sus enseñanzas a los estudiantes.</v>
      </c>
      <c r="C19" s="18" t="s">
        <v>301</v>
      </c>
      <c r="D19" s="30"/>
      <c r="E19" s="30"/>
      <c r="F19" s="30"/>
      <c r="G19" s="30"/>
      <c r="H19" s="30"/>
      <c r="I19" s="30"/>
      <c r="J19" s="30"/>
      <c r="K19" s="30"/>
      <c r="L19" s="30"/>
      <c r="M19" s="30"/>
      <c r="N19" s="30"/>
      <c r="O19" s="30"/>
      <c r="P19" s="30"/>
      <c r="Q19" s="30"/>
      <c r="R19" s="30"/>
      <c r="S19" s="30"/>
      <c r="T19" s="30"/>
      <c r="U19" s="30"/>
      <c r="V19" s="30"/>
      <c r="W19" s="30"/>
      <c r="X19" s="30"/>
      <c r="Y19" s="30"/>
      <c r="Z19" s="40"/>
      <c r="AA19" s="40"/>
    </row>
    <row r="20" spans="1:27" ht="51" x14ac:dyDescent="0.25">
      <c r="A20" s="18" t="s">
        <v>122</v>
      </c>
      <c r="B20" s="25" t="str">
        <f>VLOOKUP(TABLA_DOC02_REQUISITOS[[#This Row],[Criterio]],TABLA_DOC02_CRITERIOS[],'DOC02 (criterios)'!$C$3,FALSE)</f>
        <v>Cómo el Centro orienta sus enseñanzas a los estudiantes.</v>
      </c>
      <c r="C20" s="18" t="s">
        <v>302</v>
      </c>
      <c r="D20" s="30"/>
      <c r="E20" s="30"/>
      <c r="F20" s="30"/>
      <c r="G20" s="30"/>
      <c r="H20" s="30"/>
      <c r="I20" s="30"/>
      <c r="J20" s="30"/>
      <c r="K20" s="30"/>
      <c r="L20" s="30"/>
      <c r="M20" s="30"/>
      <c r="N20" s="30"/>
      <c r="O20" s="30"/>
      <c r="P20" s="30"/>
      <c r="Q20" s="30"/>
      <c r="R20" s="30"/>
      <c r="S20" s="30"/>
      <c r="T20" s="30"/>
      <c r="U20" s="30"/>
      <c r="V20" s="30"/>
      <c r="W20" s="30"/>
      <c r="X20" s="30"/>
      <c r="Y20" s="30"/>
      <c r="Z20" s="40"/>
      <c r="AA20" s="40"/>
    </row>
    <row r="21" spans="1:27" ht="63.75" x14ac:dyDescent="0.25">
      <c r="A21" s="18" t="s">
        <v>122</v>
      </c>
      <c r="B21" s="25" t="str">
        <f>VLOOKUP(TABLA_DOC02_REQUISITOS[[#This Row],[Criterio]],TABLA_DOC02_CRITERIOS[],'DOC02 (criterios)'!$C$3,FALSE)</f>
        <v>Cómo el Centro orienta sus enseñanzas a los estudiantes.</v>
      </c>
      <c r="C21" s="18" t="s">
        <v>303</v>
      </c>
      <c r="D21" s="30"/>
      <c r="E21" s="30"/>
      <c r="F21" s="30"/>
      <c r="G21" s="30"/>
      <c r="H21" s="30"/>
      <c r="I21" s="30"/>
      <c r="J21" s="30"/>
      <c r="K21" s="30"/>
      <c r="L21" s="30"/>
      <c r="M21" s="30"/>
      <c r="N21" s="30"/>
      <c r="O21" s="30"/>
      <c r="P21" s="30"/>
      <c r="Q21" s="30"/>
      <c r="R21" s="30"/>
      <c r="S21" s="30"/>
      <c r="T21" s="30"/>
      <c r="U21" s="30"/>
      <c r="V21" s="30"/>
      <c r="W21" s="30"/>
      <c r="X21" s="30"/>
      <c r="Y21" s="30"/>
      <c r="Z21" s="40"/>
      <c r="AA21" s="40"/>
    </row>
    <row r="22" spans="1:27" ht="63.75" x14ac:dyDescent="0.25">
      <c r="A22" s="18" t="s">
        <v>122</v>
      </c>
      <c r="B22" s="25" t="str">
        <f>VLOOKUP(TABLA_DOC02_REQUISITOS[[#This Row],[Criterio]],TABLA_DOC02_CRITERIOS[],'DOC02 (criterios)'!$C$3,FALSE)</f>
        <v>Cómo el Centro orienta sus enseñanzas a los estudiantes.</v>
      </c>
      <c r="C22" s="18" t="s">
        <v>304</v>
      </c>
      <c r="D22" s="30"/>
      <c r="E22" s="30"/>
      <c r="F22" s="30"/>
      <c r="G22" s="30"/>
      <c r="H22" s="30"/>
      <c r="I22" s="30"/>
      <c r="J22" s="30"/>
      <c r="K22" s="30"/>
      <c r="L22" s="30"/>
      <c r="M22" s="30"/>
      <c r="N22" s="30"/>
      <c r="O22" s="30"/>
      <c r="P22" s="30"/>
      <c r="Q22" s="30"/>
      <c r="R22" s="30"/>
      <c r="S22" s="30"/>
      <c r="T22" s="30"/>
      <c r="U22" s="30"/>
      <c r="V22" s="30"/>
      <c r="W22" s="30"/>
      <c r="X22" s="30"/>
      <c r="Y22" s="30"/>
      <c r="Z22" s="40"/>
      <c r="AA22" s="40"/>
    </row>
    <row r="23" spans="1:27" ht="51" x14ac:dyDescent="0.25">
      <c r="A23" s="18" t="s">
        <v>122</v>
      </c>
      <c r="B23" s="25" t="str">
        <f>VLOOKUP(TABLA_DOC02_REQUISITOS[[#This Row],[Criterio]],TABLA_DOC02_CRITERIOS[],'DOC02 (criterios)'!$C$3,FALSE)</f>
        <v>Cómo el Centro orienta sus enseñanzas a los estudiantes.</v>
      </c>
      <c r="C23" s="18" t="s">
        <v>305</v>
      </c>
      <c r="D23" s="30"/>
      <c r="E23" s="30"/>
      <c r="F23" s="30"/>
      <c r="G23" s="30"/>
      <c r="H23" s="30"/>
      <c r="I23" s="30"/>
      <c r="J23" s="30"/>
      <c r="K23" s="30"/>
      <c r="L23" s="30"/>
      <c r="M23" s="30"/>
      <c r="N23" s="30"/>
      <c r="O23" s="30"/>
      <c r="P23" s="30"/>
      <c r="Q23" s="30"/>
      <c r="R23" s="30"/>
      <c r="S23" s="30"/>
      <c r="T23" s="30"/>
      <c r="U23" s="30"/>
      <c r="V23" s="30"/>
      <c r="W23" s="30"/>
      <c r="X23" s="30"/>
      <c r="Y23" s="30"/>
      <c r="Z23" s="40"/>
      <c r="AA23" s="40"/>
    </row>
    <row r="24" spans="1:27" ht="51" x14ac:dyDescent="0.25">
      <c r="A24" s="18" t="s">
        <v>122</v>
      </c>
      <c r="B24" s="25" t="str">
        <f>VLOOKUP(TABLA_DOC02_REQUISITOS[[#This Row],[Criterio]],TABLA_DOC02_CRITERIOS[],'DOC02 (criterios)'!$C$3,FALSE)</f>
        <v>Cómo el Centro orienta sus enseñanzas a los estudiantes.</v>
      </c>
      <c r="C24" s="18" t="s">
        <v>306</v>
      </c>
      <c r="D24" s="30"/>
      <c r="E24" s="30"/>
      <c r="F24" s="30"/>
      <c r="G24" s="30"/>
      <c r="H24" s="30"/>
      <c r="I24" s="30"/>
      <c r="J24" s="30"/>
      <c r="K24" s="30"/>
      <c r="L24" s="30"/>
      <c r="M24" s="30"/>
      <c r="N24" s="30"/>
      <c r="O24" s="30"/>
      <c r="P24" s="30"/>
      <c r="Q24" s="30"/>
      <c r="R24" s="30"/>
      <c r="S24" s="30"/>
      <c r="T24" s="30"/>
      <c r="U24" s="30"/>
      <c r="V24" s="30"/>
      <c r="W24" s="30"/>
      <c r="X24" s="30"/>
      <c r="Y24" s="30"/>
      <c r="Z24" s="40"/>
      <c r="AA24" s="40"/>
    </row>
    <row r="25" spans="1:27" ht="51" x14ac:dyDescent="0.25">
      <c r="A25" s="18" t="s">
        <v>122</v>
      </c>
      <c r="B25" s="25" t="str">
        <f>VLOOKUP(TABLA_DOC02_REQUISITOS[[#This Row],[Criterio]],TABLA_DOC02_CRITERIOS[],'DOC02 (criterios)'!$C$3,FALSE)</f>
        <v>Cómo el Centro orienta sus enseñanzas a los estudiantes.</v>
      </c>
      <c r="C25" s="18" t="s">
        <v>307</v>
      </c>
      <c r="D25" s="30"/>
      <c r="E25" s="30"/>
      <c r="F25" s="30"/>
      <c r="G25" s="30"/>
      <c r="H25" s="30"/>
      <c r="I25" s="30"/>
      <c r="J25" s="30"/>
      <c r="K25" s="30"/>
      <c r="L25" s="30"/>
      <c r="M25" s="30"/>
      <c r="N25" s="30"/>
      <c r="O25" s="30"/>
      <c r="P25" s="30"/>
      <c r="Q25" s="30"/>
      <c r="R25" s="30"/>
      <c r="S25" s="30"/>
      <c r="T25" s="30"/>
      <c r="U25" s="30"/>
      <c r="V25" s="30"/>
      <c r="W25" s="30"/>
      <c r="X25" s="30"/>
      <c r="Y25" s="30"/>
      <c r="Z25" s="40"/>
      <c r="AA25" s="40"/>
    </row>
    <row r="26" spans="1:27" ht="38.25" x14ac:dyDescent="0.25">
      <c r="A26" s="18" t="s">
        <v>122</v>
      </c>
      <c r="B26" s="25" t="str">
        <f>VLOOKUP(TABLA_DOC02_REQUISITOS[[#This Row],[Criterio]],TABLA_DOC02_CRITERIOS[],'DOC02 (criterios)'!$C$3,FALSE)</f>
        <v>Cómo el Centro orienta sus enseñanzas a los estudiantes.</v>
      </c>
      <c r="C26" s="18" t="s">
        <v>308</v>
      </c>
      <c r="D26" s="30"/>
      <c r="E26" s="30"/>
      <c r="F26" s="30"/>
      <c r="G26" s="30"/>
      <c r="H26" s="30"/>
      <c r="I26" s="30"/>
      <c r="J26" s="30"/>
      <c r="K26" s="30"/>
      <c r="L26" s="30"/>
      <c r="M26" s="30"/>
      <c r="N26" s="30"/>
      <c r="O26" s="30"/>
      <c r="P26" s="30"/>
      <c r="Q26" s="30"/>
      <c r="R26" s="30"/>
      <c r="S26" s="30"/>
      <c r="T26" s="30"/>
      <c r="U26" s="30"/>
      <c r="V26" s="30"/>
      <c r="W26" s="30"/>
      <c r="X26" s="30"/>
      <c r="Y26" s="30"/>
      <c r="Z26" s="40"/>
      <c r="AA26" s="40"/>
    </row>
    <row r="27" spans="1:27" ht="38.25" x14ac:dyDescent="0.25">
      <c r="A27" s="18" t="s">
        <v>122</v>
      </c>
      <c r="B27" s="25" t="str">
        <f>VLOOKUP(TABLA_DOC02_REQUISITOS[[#This Row],[Criterio]],TABLA_DOC02_CRITERIOS[],'DOC02 (criterios)'!$C$3,FALSE)</f>
        <v>Cómo el Centro orienta sus enseñanzas a los estudiantes.</v>
      </c>
      <c r="C27" s="18" t="s">
        <v>309</v>
      </c>
      <c r="D27" s="30"/>
      <c r="E27" s="30"/>
      <c r="F27" s="30"/>
      <c r="G27" s="30"/>
      <c r="H27" s="30"/>
      <c r="I27" s="30"/>
      <c r="J27" s="30"/>
      <c r="K27" s="30"/>
      <c r="L27" s="30"/>
      <c r="M27" s="30"/>
      <c r="N27" s="30"/>
      <c r="O27" s="30"/>
      <c r="P27" s="30"/>
      <c r="Q27" s="30"/>
      <c r="R27" s="30"/>
      <c r="S27" s="30"/>
      <c r="T27" s="30"/>
      <c r="U27" s="30"/>
      <c r="V27" s="30"/>
      <c r="W27" s="30"/>
      <c r="X27" s="30"/>
      <c r="Y27" s="30"/>
      <c r="Z27" s="40"/>
      <c r="AA27" s="40"/>
    </row>
    <row r="28" spans="1:27" ht="51" x14ac:dyDescent="0.25">
      <c r="A28" s="18" t="s">
        <v>122</v>
      </c>
      <c r="B28" s="25" t="str">
        <f>VLOOKUP(TABLA_DOC02_REQUISITOS[[#This Row],[Criterio]],TABLA_DOC02_CRITERIOS[],'DOC02 (criterios)'!$C$3,FALSE)</f>
        <v>Cómo el Centro orienta sus enseñanzas a los estudiantes.</v>
      </c>
      <c r="C28" s="18" t="s">
        <v>310</v>
      </c>
      <c r="D28" s="30"/>
      <c r="E28" s="30"/>
      <c r="F28" s="30"/>
      <c r="G28" s="30"/>
      <c r="H28" s="30"/>
      <c r="I28" s="30"/>
      <c r="J28" s="30"/>
      <c r="K28" s="30"/>
      <c r="L28" s="30"/>
      <c r="M28" s="30"/>
      <c r="N28" s="30"/>
      <c r="O28" s="30"/>
      <c r="P28" s="30"/>
      <c r="Q28" s="30"/>
      <c r="R28" s="30"/>
      <c r="S28" s="30"/>
      <c r="T28" s="30"/>
      <c r="U28" s="30"/>
      <c r="V28" s="30"/>
      <c r="W28" s="30"/>
      <c r="X28" s="30"/>
      <c r="Y28" s="30"/>
      <c r="Z28" s="40"/>
      <c r="AA28" s="40"/>
    </row>
    <row r="29" spans="1:27" ht="38.25" x14ac:dyDescent="0.25">
      <c r="A29" s="18" t="s">
        <v>122</v>
      </c>
      <c r="B29" s="25" t="str">
        <f>VLOOKUP(TABLA_DOC02_REQUISITOS[[#This Row],[Criterio]],TABLA_DOC02_CRITERIOS[],'DOC02 (criterios)'!$C$3,FALSE)</f>
        <v>Cómo el Centro orienta sus enseñanzas a los estudiantes.</v>
      </c>
      <c r="C29" s="18" t="s">
        <v>311</v>
      </c>
      <c r="D29" s="30"/>
      <c r="E29" s="30"/>
      <c r="F29" s="30"/>
      <c r="G29" s="30"/>
      <c r="H29" s="30"/>
      <c r="I29" s="30"/>
      <c r="J29" s="30"/>
      <c r="K29" s="30"/>
      <c r="L29" s="30"/>
      <c r="M29" s="30"/>
      <c r="N29" s="30"/>
      <c r="O29" s="30"/>
      <c r="P29" s="30"/>
      <c r="Q29" s="30"/>
      <c r="R29" s="30"/>
      <c r="S29" s="30"/>
      <c r="T29" s="30"/>
      <c r="U29" s="30"/>
      <c r="V29" s="30"/>
      <c r="W29" s="30"/>
      <c r="X29" s="30"/>
      <c r="Y29" s="30"/>
      <c r="Z29" s="40"/>
      <c r="AA29" s="40"/>
    </row>
    <row r="30" spans="1:27" ht="51" x14ac:dyDescent="0.25">
      <c r="A30" s="18" t="s">
        <v>271</v>
      </c>
      <c r="B30" s="25" t="str">
        <f>VLOOKUP(TABLA_DOC02_REQUISITOS[[#This Row],[Criterio]],TABLA_DOC02_CRITERIOS[],'DOC02 (criterios)'!$C$3,FALSE)</f>
        <v>Cómo la Universidad y/o Centro garantiza y mejora la calidad de su personal académico.</v>
      </c>
      <c r="C30" s="18" t="s">
        <v>312</v>
      </c>
      <c r="D30" s="30"/>
      <c r="E30" s="30"/>
      <c r="F30" s="30"/>
      <c r="G30" s="30"/>
      <c r="H30" s="30"/>
      <c r="I30" s="30"/>
      <c r="J30" s="30"/>
      <c r="K30" s="30"/>
      <c r="L30" s="30"/>
      <c r="M30" s="30"/>
      <c r="N30" s="30"/>
      <c r="O30" s="30"/>
      <c r="P30" s="30"/>
      <c r="Q30" s="30"/>
      <c r="R30" s="30"/>
      <c r="S30" s="30"/>
      <c r="T30" s="30"/>
      <c r="U30" s="30"/>
      <c r="V30" s="30"/>
      <c r="W30" s="30"/>
      <c r="X30" s="30"/>
      <c r="Y30" s="30"/>
      <c r="Z30" s="40"/>
      <c r="AA30" s="40"/>
    </row>
    <row r="31" spans="1:27" ht="51" x14ac:dyDescent="0.25">
      <c r="A31" s="18" t="s">
        <v>271</v>
      </c>
      <c r="B31" s="25" t="str">
        <f>VLOOKUP(TABLA_DOC02_REQUISITOS[[#This Row],[Criterio]],TABLA_DOC02_CRITERIOS[],'DOC02 (criterios)'!$C$3,FALSE)</f>
        <v>Cómo la Universidad y/o Centro garantiza y mejora la calidad de su personal académico.</v>
      </c>
      <c r="C31" s="18" t="s">
        <v>313</v>
      </c>
      <c r="D31" s="30"/>
      <c r="E31" s="30"/>
      <c r="F31" s="30"/>
      <c r="G31" s="30"/>
      <c r="H31" s="30"/>
      <c r="I31" s="30"/>
      <c r="J31" s="30"/>
      <c r="K31" s="30"/>
      <c r="L31" s="30"/>
      <c r="M31" s="30"/>
      <c r="N31" s="30"/>
      <c r="O31" s="30"/>
      <c r="P31" s="30"/>
      <c r="Q31" s="30"/>
      <c r="R31" s="30"/>
      <c r="S31" s="30"/>
      <c r="T31" s="30"/>
      <c r="U31" s="30"/>
      <c r="V31" s="30"/>
      <c r="W31" s="30"/>
      <c r="X31" s="30"/>
      <c r="Y31" s="30"/>
      <c r="Z31" s="40"/>
      <c r="AA31" s="40"/>
    </row>
    <row r="32" spans="1:27" ht="51" x14ac:dyDescent="0.25">
      <c r="A32" s="18" t="s">
        <v>271</v>
      </c>
      <c r="B32" s="25" t="str">
        <f>VLOOKUP(TABLA_DOC02_REQUISITOS[[#This Row],[Criterio]],TABLA_DOC02_CRITERIOS[],'DOC02 (criterios)'!$C$3,FALSE)</f>
        <v>Cómo la Universidad y/o Centro garantiza y mejora la calidad de su personal académico.</v>
      </c>
      <c r="C32" s="18" t="s">
        <v>314</v>
      </c>
      <c r="D32" s="30"/>
      <c r="E32" s="30"/>
      <c r="F32" s="30"/>
      <c r="G32" s="30"/>
      <c r="H32" s="30"/>
      <c r="I32" s="30"/>
      <c r="J32" s="30"/>
      <c r="K32" s="30"/>
      <c r="L32" s="30"/>
      <c r="M32" s="30"/>
      <c r="N32" s="30"/>
      <c r="O32" s="30"/>
      <c r="P32" s="30"/>
      <c r="Q32" s="30"/>
      <c r="R32" s="30"/>
      <c r="S32" s="30"/>
      <c r="T32" s="30"/>
      <c r="U32" s="30"/>
      <c r="V32" s="30"/>
      <c r="W32" s="30"/>
      <c r="X32" s="30"/>
      <c r="Y32" s="30"/>
      <c r="Z32" s="40"/>
      <c r="AA32" s="40"/>
    </row>
    <row r="33" spans="1:27" ht="51" x14ac:dyDescent="0.25">
      <c r="A33" s="18" t="s">
        <v>271</v>
      </c>
      <c r="B33" s="25" t="str">
        <f>VLOOKUP(TABLA_DOC02_REQUISITOS[[#This Row],[Criterio]],TABLA_DOC02_CRITERIOS[],'DOC02 (criterios)'!$C$3,FALSE)</f>
        <v>Cómo la Universidad y/o Centro garantiza y mejora la calidad de su personal académico.</v>
      </c>
      <c r="C33" s="18" t="s">
        <v>315</v>
      </c>
      <c r="D33" s="30"/>
      <c r="E33" s="30"/>
      <c r="F33" s="30"/>
      <c r="G33" s="30"/>
      <c r="H33" s="30"/>
      <c r="I33" s="30"/>
      <c r="J33" s="30"/>
      <c r="K33" s="30"/>
      <c r="L33" s="30"/>
      <c r="M33" s="30"/>
      <c r="N33" s="30"/>
      <c r="O33" s="30"/>
      <c r="P33" s="30"/>
      <c r="Q33" s="30"/>
      <c r="R33" s="30"/>
      <c r="S33" s="30"/>
      <c r="T33" s="30"/>
      <c r="U33" s="30"/>
      <c r="V33" s="30"/>
      <c r="W33" s="30"/>
      <c r="X33" s="30"/>
      <c r="Y33" s="30"/>
      <c r="Z33" s="40"/>
      <c r="AA33" s="40"/>
    </row>
    <row r="34" spans="1:27" ht="51" x14ac:dyDescent="0.25">
      <c r="A34" s="18" t="s">
        <v>271</v>
      </c>
      <c r="B34" s="25" t="str">
        <f>VLOOKUP(TABLA_DOC02_REQUISITOS[[#This Row],[Criterio]],TABLA_DOC02_CRITERIOS[],'DOC02 (criterios)'!$C$3,FALSE)</f>
        <v>Cómo la Universidad y/o Centro garantiza y mejora la calidad de su personal académico.</v>
      </c>
      <c r="C34" s="18" t="s">
        <v>316</v>
      </c>
      <c r="D34" s="30"/>
      <c r="E34" s="30"/>
      <c r="F34" s="30"/>
      <c r="G34" s="30"/>
      <c r="H34" s="30"/>
      <c r="I34" s="30"/>
      <c r="J34" s="30"/>
      <c r="K34" s="30"/>
      <c r="L34" s="30"/>
      <c r="M34" s="30"/>
      <c r="N34" s="30"/>
      <c r="O34" s="30"/>
      <c r="P34" s="30"/>
      <c r="Q34" s="30"/>
      <c r="R34" s="30"/>
      <c r="S34" s="30"/>
      <c r="T34" s="30"/>
      <c r="U34" s="30"/>
      <c r="V34" s="30"/>
      <c r="W34" s="30"/>
      <c r="X34" s="30"/>
      <c r="Y34" s="30"/>
      <c r="Z34" s="40"/>
      <c r="AA34" s="40"/>
    </row>
    <row r="35" spans="1:27" ht="51" x14ac:dyDescent="0.25">
      <c r="A35" s="18" t="s">
        <v>271</v>
      </c>
      <c r="B35" s="25" t="str">
        <f>VLOOKUP(TABLA_DOC02_REQUISITOS[[#This Row],[Criterio]],TABLA_DOC02_CRITERIOS[],'DOC02 (criterios)'!$C$3,FALSE)</f>
        <v>Cómo la Universidad y/o Centro garantiza y mejora la calidad de su personal académico.</v>
      </c>
      <c r="C35" s="18" t="s">
        <v>317</v>
      </c>
      <c r="D35" s="30"/>
      <c r="E35" s="30"/>
      <c r="F35" s="30"/>
      <c r="G35" s="30"/>
      <c r="H35" s="30"/>
      <c r="I35" s="30"/>
      <c r="J35" s="30"/>
      <c r="K35" s="30"/>
      <c r="L35" s="30"/>
      <c r="M35" s="30"/>
      <c r="N35" s="30"/>
      <c r="O35" s="30"/>
      <c r="P35" s="30"/>
      <c r="Q35" s="30"/>
      <c r="R35" s="30"/>
      <c r="S35" s="30"/>
      <c r="T35" s="30"/>
      <c r="U35" s="30"/>
      <c r="V35" s="30"/>
      <c r="W35" s="30"/>
      <c r="X35" s="30"/>
      <c r="Y35" s="30"/>
      <c r="Z35" s="40"/>
      <c r="AA35" s="40"/>
    </row>
    <row r="36" spans="1:27" ht="51" x14ac:dyDescent="0.25">
      <c r="A36" s="18" t="s">
        <v>271</v>
      </c>
      <c r="B36" s="25" t="str">
        <f>VLOOKUP(TABLA_DOC02_REQUISITOS[[#This Row],[Criterio]],TABLA_DOC02_CRITERIOS[],'DOC02 (criterios)'!$C$3,FALSE)</f>
        <v>Cómo la Universidad y/o Centro garantiza y mejora la calidad de su personal académico.</v>
      </c>
      <c r="C36" s="18" t="s">
        <v>318</v>
      </c>
      <c r="D36" s="30"/>
      <c r="E36" s="30"/>
      <c r="F36" s="30"/>
      <c r="G36" s="30"/>
      <c r="H36" s="30"/>
      <c r="I36" s="30"/>
      <c r="J36" s="30"/>
      <c r="K36" s="30"/>
      <c r="L36" s="30"/>
      <c r="M36" s="30"/>
      <c r="N36" s="30"/>
      <c r="O36" s="30"/>
      <c r="P36" s="30"/>
      <c r="Q36" s="30"/>
      <c r="R36" s="30"/>
      <c r="S36" s="30"/>
      <c r="T36" s="30"/>
      <c r="U36" s="30"/>
      <c r="V36" s="30"/>
      <c r="W36" s="30"/>
      <c r="X36" s="30"/>
      <c r="Y36" s="30"/>
      <c r="Z36" s="40"/>
      <c r="AA36" s="40"/>
    </row>
    <row r="37" spans="1:27" ht="51" x14ac:dyDescent="0.25">
      <c r="A37" s="18" t="s">
        <v>272</v>
      </c>
      <c r="B37" s="25" t="str">
        <f>VLOOKUP(TABLA_DOC02_REQUISITOS[[#This Row],[Criterio]],TABLA_DOC02_CRITERIOS[],'DOC02 (criterios)'!$C$3,FALSE)</f>
        <v>Cómo la Universidad y/o Centro gestiona y mejora sus recursos y servicios</v>
      </c>
      <c r="C37" s="18" t="s">
        <v>319</v>
      </c>
      <c r="D37" s="30"/>
      <c r="E37" s="30"/>
      <c r="F37" s="30"/>
      <c r="G37" s="30"/>
      <c r="H37" s="30"/>
      <c r="I37" s="30"/>
      <c r="J37" s="30"/>
      <c r="K37" s="30"/>
      <c r="L37" s="30"/>
      <c r="M37" s="30"/>
      <c r="N37" s="30"/>
      <c r="O37" s="30"/>
      <c r="P37" s="30"/>
      <c r="Q37" s="30"/>
      <c r="R37" s="30"/>
      <c r="S37" s="30"/>
      <c r="T37" s="30"/>
      <c r="U37" s="30"/>
      <c r="V37" s="30"/>
      <c r="W37" s="30"/>
      <c r="X37" s="30"/>
      <c r="Y37" s="30"/>
      <c r="Z37" s="40"/>
      <c r="AA37" s="40"/>
    </row>
    <row r="38" spans="1:27" ht="51" x14ac:dyDescent="0.25">
      <c r="A38" s="18" t="s">
        <v>272</v>
      </c>
      <c r="B38" s="25" t="str">
        <f>VLOOKUP(TABLA_DOC02_REQUISITOS[[#This Row],[Criterio]],TABLA_DOC02_CRITERIOS[],'DOC02 (criterios)'!$C$3,FALSE)</f>
        <v>Cómo la Universidad y/o Centro gestiona y mejora sus recursos y servicios</v>
      </c>
      <c r="C38" s="18" t="s">
        <v>320</v>
      </c>
      <c r="D38" s="30"/>
      <c r="E38" s="30"/>
      <c r="F38" s="30"/>
      <c r="G38" s="30"/>
      <c r="H38" s="30"/>
      <c r="I38" s="30"/>
      <c r="J38" s="30"/>
      <c r="K38" s="30"/>
      <c r="L38" s="30"/>
      <c r="M38" s="30"/>
      <c r="N38" s="30"/>
      <c r="O38" s="30"/>
      <c r="P38" s="30"/>
      <c r="Q38" s="30"/>
      <c r="R38" s="30"/>
      <c r="S38" s="30"/>
      <c r="T38" s="30"/>
      <c r="U38" s="30"/>
      <c r="V38" s="30"/>
      <c r="W38" s="30"/>
      <c r="X38" s="30"/>
      <c r="Y38" s="30"/>
      <c r="Z38" s="40"/>
      <c r="AA38" s="40"/>
    </row>
    <row r="39" spans="1:27" ht="76.5" x14ac:dyDescent="0.25">
      <c r="A39" s="18" t="s">
        <v>272</v>
      </c>
      <c r="B39" s="25" t="str">
        <f>VLOOKUP(TABLA_DOC02_REQUISITOS[[#This Row],[Criterio]],TABLA_DOC02_CRITERIOS[],'DOC02 (criterios)'!$C$3,FALSE)</f>
        <v>Cómo la Universidad y/o Centro gestiona y mejora sus recursos y servicios</v>
      </c>
      <c r="C39" s="18" t="s">
        <v>321</v>
      </c>
      <c r="D39" s="30"/>
      <c r="E39" s="30"/>
      <c r="F39" s="30"/>
      <c r="G39" s="30"/>
      <c r="H39" s="30"/>
      <c r="I39" s="30"/>
      <c r="J39" s="30"/>
      <c r="K39" s="30"/>
      <c r="L39" s="30"/>
      <c r="M39" s="30"/>
      <c r="N39" s="30"/>
      <c r="O39" s="30"/>
      <c r="P39" s="30"/>
      <c r="Q39" s="30"/>
      <c r="R39" s="30"/>
      <c r="S39" s="30"/>
      <c r="T39" s="30"/>
      <c r="U39" s="30"/>
      <c r="V39" s="30"/>
      <c r="W39" s="30"/>
      <c r="X39" s="30"/>
      <c r="Y39" s="30"/>
      <c r="Z39" s="40"/>
      <c r="AA39" s="40"/>
    </row>
    <row r="40" spans="1:27" ht="51" x14ac:dyDescent="0.25">
      <c r="A40" s="18" t="s">
        <v>272</v>
      </c>
      <c r="B40" s="25" t="str">
        <f>VLOOKUP(TABLA_DOC02_REQUISITOS[[#This Row],[Criterio]],TABLA_DOC02_CRITERIOS[],'DOC02 (criterios)'!$C$3,FALSE)</f>
        <v>Cómo la Universidad y/o Centro gestiona y mejora sus recursos y servicios</v>
      </c>
      <c r="C40" s="18" t="s">
        <v>322</v>
      </c>
      <c r="D40" s="30"/>
      <c r="E40" s="30"/>
      <c r="F40" s="30"/>
      <c r="G40" s="30"/>
      <c r="H40" s="30"/>
      <c r="I40" s="30"/>
      <c r="J40" s="30"/>
      <c r="K40" s="30"/>
      <c r="L40" s="30"/>
      <c r="M40" s="30"/>
      <c r="N40" s="30"/>
      <c r="O40" s="30"/>
      <c r="P40" s="30"/>
      <c r="Q40" s="30"/>
      <c r="R40" s="30"/>
      <c r="S40" s="30"/>
      <c r="T40" s="30"/>
      <c r="U40" s="30"/>
      <c r="V40" s="30"/>
      <c r="W40" s="30"/>
      <c r="X40" s="30"/>
      <c r="Y40" s="30"/>
      <c r="Z40" s="40"/>
      <c r="AA40" s="40"/>
    </row>
    <row r="41" spans="1:27" ht="51" x14ac:dyDescent="0.25">
      <c r="A41" s="18" t="s">
        <v>272</v>
      </c>
      <c r="B41" s="25" t="str">
        <f>VLOOKUP(TABLA_DOC02_REQUISITOS[[#This Row],[Criterio]],TABLA_DOC02_CRITERIOS[],'DOC02 (criterios)'!$C$3,FALSE)</f>
        <v>Cómo la Universidad y/o Centro gestiona y mejora sus recursos y servicios</v>
      </c>
      <c r="C41" s="18" t="s">
        <v>323</v>
      </c>
      <c r="D41" s="30"/>
      <c r="E41" s="30"/>
      <c r="F41" s="30"/>
      <c r="G41" s="30"/>
      <c r="H41" s="30"/>
      <c r="I41" s="30"/>
      <c r="J41" s="30"/>
      <c r="K41" s="30"/>
      <c r="L41" s="30"/>
      <c r="M41" s="30"/>
      <c r="N41" s="30"/>
      <c r="O41" s="30"/>
      <c r="P41" s="30"/>
      <c r="Q41" s="30"/>
      <c r="R41" s="30"/>
      <c r="S41" s="30"/>
      <c r="T41" s="30"/>
      <c r="U41" s="30"/>
      <c r="V41" s="30"/>
      <c r="W41" s="30"/>
      <c r="X41" s="30"/>
      <c r="Y41" s="30"/>
      <c r="Z41" s="40"/>
      <c r="AA41" s="40"/>
    </row>
    <row r="42" spans="1:27" ht="51" x14ac:dyDescent="0.25">
      <c r="A42" s="18" t="s">
        <v>272</v>
      </c>
      <c r="B42" s="25" t="str">
        <f>VLOOKUP(TABLA_DOC02_REQUISITOS[[#This Row],[Criterio]],TABLA_DOC02_CRITERIOS[],'DOC02 (criterios)'!$C$3,FALSE)</f>
        <v>Cómo la Universidad y/o Centro gestiona y mejora sus recursos y servicios</v>
      </c>
      <c r="C42" s="18" t="s">
        <v>324</v>
      </c>
      <c r="D42" s="30"/>
      <c r="E42" s="30"/>
      <c r="F42" s="30"/>
      <c r="G42" s="30"/>
      <c r="H42" s="30"/>
      <c r="I42" s="30"/>
      <c r="J42" s="30"/>
      <c r="K42" s="30"/>
      <c r="L42" s="30"/>
      <c r="M42" s="30"/>
      <c r="N42" s="30"/>
      <c r="O42" s="30"/>
      <c r="P42" s="30"/>
      <c r="Q42" s="30"/>
      <c r="R42" s="30"/>
      <c r="S42" s="30"/>
      <c r="T42" s="30"/>
      <c r="U42" s="30"/>
      <c r="V42" s="30"/>
      <c r="W42" s="30"/>
      <c r="X42" s="30"/>
      <c r="Y42" s="30"/>
      <c r="Z42" s="40"/>
      <c r="AA42" s="40"/>
    </row>
    <row r="43" spans="1:27" ht="63.75" x14ac:dyDescent="0.25">
      <c r="A43" s="18" t="s">
        <v>273</v>
      </c>
      <c r="B43" s="25" t="str">
        <f>VLOOKUP(TABLA_DOC02_REQUISITOS[[#This Row],[Criterio]],TABLA_DOC02_CRITERIOS[],'DOC02 (criterios)'!$C$3,FALSE)</f>
        <v>Cómo el Centro analiza y tiene en cuenta la información de los resultados que obtienen los procesos del SAIC.</v>
      </c>
      <c r="C43" s="18" t="s">
        <v>325</v>
      </c>
      <c r="D43" s="30"/>
      <c r="E43" s="30"/>
      <c r="F43" s="30"/>
      <c r="G43" s="30"/>
      <c r="H43" s="30"/>
      <c r="I43" s="30"/>
      <c r="J43" s="30"/>
      <c r="K43" s="30"/>
      <c r="L43" s="30"/>
      <c r="M43" s="30"/>
      <c r="N43" s="30"/>
      <c r="O43" s="30"/>
      <c r="P43" s="30"/>
      <c r="Q43" s="30"/>
      <c r="R43" s="30"/>
      <c r="S43" s="30"/>
      <c r="T43" s="30"/>
      <c r="U43" s="30"/>
      <c r="V43" s="30"/>
      <c r="W43" s="30"/>
      <c r="X43" s="30"/>
      <c r="Y43" s="30"/>
      <c r="Z43" s="40"/>
      <c r="AA43" s="40"/>
    </row>
    <row r="44" spans="1:27" ht="63.75" x14ac:dyDescent="0.25">
      <c r="A44" s="18" t="s">
        <v>273</v>
      </c>
      <c r="B44" s="25" t="str">
        <f>VLOOKUP(TABLA_DOC02_REQUISITOS[[#This Row],[Criterio]],TABLA_DOC02_CRITERIOS[],'DOC02 (criterios)'!$C$3,FALSE)</f>
        <v>Cómo el Centro analiza y tiene en cuenta la información de los resultados que obtienen los procesos del SAIC.</v>
      </c>
      <c r="C44" s="18" t="s">
        <v>326</v>
      </c>
      <c r="D44" s="30"/>
      <c r="E44" s="30"/>
      <c r="F44" s="30"/>
      <c r="G44" s="30"/>
      <c r="H44" s="30"/>
      <c r="I44" s="30"/>
      <c r="J44" s="30"/>
      <c r="K44" s="30"/>
      <c r="L44" s="30"/>
      <c r="M44" s="30"/>
      <c r="N44" s="30"/>
      <c r="O44" s="30"/>
      <c r="P44" s="30"/>
      <c r="Q44" s="30"/>
      <c r="R44" s="30"/>
      <c r="S44" s="30"/>
      <c r="T44" s="30"/>
      <c r="U44" s="30"/>
      <c r="V44" s="30"/>
      <c r="W44" s="30"/>
      <c r="X44" s="30"/>
      <c r="Y44" s="30"/>
      <c r="Z44" s="40"/>
      <c r="AA44" s="40"/>
    </row>
    <row r="45" spans="1:27" ht="63.75" x14ac:dyDescent="0.25">
      <c r="A45" s="18" t="s">
        <v>273</v>
      </c>
      <c r="B45" s="25" t="str">
        <f>VLOOKUP(TABLA_DOC02_REQUISITOS[[#This Row],[Criterio]],TABLA_DOC02_CRITERIOS[],'DOC02 (criterios)'!$C$3,FALSE)</f>
        <v>Cómo el Centro analiza y tiene en cuenta la información de los resultados que obtienen los procesos del SAIC.</v>
      </c>
      <c r="C45" s="18" t="s">
        <v>327</v>
      </c>
      <c r="D45" s="30"/>
      <c r="E45" s="30"/>
      <c r="F45" s="30"/>
      <c r="G45" s="30"/>
      <c r="H45" s="30"/>
      <c r="I45" s="30"/>
      <c r="J45" s="30"/>
      <c r="K45" s="30"/>
      <c r="L45" s="30"/>
      <c r="M45" s="30"/>
      <c r="N45" s="30"/>
      <c r="O45" s="30"/>
      <c r="P45" s="30"/>
      <c r="Q45" s="30"/>
      <c r="R45" s="30"/>
      <c r="S45" s="30"/>
      <c r="T45" s="30"/>
      <c r="U45" s="30"/>
      <c r="V45" s="30"/>
      <c r="W45" s="30"/>
      <c r="X45" s="30"/>
      <c r="Y45" s="30"/>
      <c r="Z45" s="40"/>
      <c r="AA45" s="40"/>
    </row>
    <row r="46" spans="1:27" ht="63.75" x14ac:dyDescent="0.25">
      <c r="A46" s="18" t="s">
        <v>273</v>
      </c>
      <c r="B46" s="25" t="str">
        <f>VLOOKUP(TABLA_DOC02_REQUISITOS[[#This Row],[Criterio]],TABLA_DOC02_CRITERIOS[],'DOC02 (criterios)'!$C$3,FALSE)</f>
        <v>Cómo el Centro analiza y tiene en cuenta la información de los resultados que obtienen los procesos del SAIC.</v>
      </c>
      <c r="C46" s="18" t="s">
        <v>328</v>
      </c>
      <c r="D46" s="30"/>
      <c r="E46" s="30"/>
      <c r="F46" s="30"/>
      <c r="G46" s="30"/>
      <c r="H46" s="30"/>
      <c r="I46" s="30"/>
      <c r="J46" s="30"/>
      <c r="K46" s="30"/>
      <c r="L46" s="30"/>
      <c r="M46" s="30"/>
      <c r="N46" s="30"/>
      <c r="O46" s="30"/>
      <c r="P46" s="30"/>
      <c r="Q46" s="30"/>
      <c r="R46" s="30"/>
      <c r="S46" s="30"/>
      <c r="T46" s="30"/>
      <c r="U46" s="30"/>
      <c r="V46" s="30"/>
      <c r="W46" s="30"/>
      <c r="X46" s="30"/>
      <c r="Y46" s="30"/>
      <c r="Z46" s="40"/>
      <c r="AA46" s="40"/>
    </row>
    <row r="47" spans="1:27" ht="63.75" x14ac:dyDescent="0.25">
      <c r="A47" s="18" t="s">
        <v>273</v>
      </c>
      <c r="B47" s="25" t="str">
        <f>VLOOKUP(TABLA_DOC02_REQUISITOS[[#This Row],[Criterio]],TABLA_DOC02_CRITERIOS[],'DOC02 (criterios)'!$C$3,FALSE)</f>
        <v>Cómo el Centro analiza y tiene en cuenta la información de los resultados que obtienen los procesos del SAIC.</v>
      </c>
      <c r="C47" s="18" t="s">
        <v>329</v>
      </c>
      <c r="D47" s="30"/>
      <c r="E47" s="30"/>
      <c r="F47" s="30"/>
      <c r="G47" s="30"/>
      <c r="H47" s="30"/>
      <c r="I47" s="30"/>
      <c r="J47" s="30"/>
      <c r="K47" s="30"/>
      <c r="L47" s="30"/>
      <c r="M47" s="30"/>
      <c r="N47" s="30"/>
      <c r="O47" s="30"/>
      <c r="P47" s="30"/>
      <c r="Q47" s="30"/>
      <c r="R47" s="30"/>
      <c r="S47" s="30"/>
      <c r="T47" s="30"/>
      <c r="U47" s="30"/>
      <c r="V47" s="30"/>
      <c r="W47" s="30"/>
      <c r="X47" s="30"/>
      <c r="Y47" s="30"/>
      <c r="Z47" s="40"/>
      <c r="AA47" s="40"/>
    </row>
    <row r="48" spans="1:27" ht="63.75" x14ac:dyDescent="0.25">
      <c r="A48" s="18" t="s">
        <v>273</v>
      </c>
      <c r="B48" s="25" t="str">
        <f>VLOOKUP(TABLA_DOC02_REQUISITOS[[#This Row],[Criterio]],TABLA_DOC02_CRITERIOS[],'DOC02 (criterios)'!$C$3,FALSE)</f>
        <v>Cómo el Centro analiza y tiene en cuenta la información de los resultados que obtienen los procesos del SAIC.</v>
      </c>
      <c r="C48" s="18" t="s">
        <v>343</v>
      </c>
      <c r="D48" s="30"/>
      <c r="E48" s="30"/>
      <c r="F48" s="30"/>
      <c r="G48" s="30"/>
      <c r="H48" s="30"/>
      <c r="I48" s="30"/>
      <c r="J48" s="30"/>
      <c r="K48" s="30"/>
      <c r="L48" s="30"/>
      <c r="M48" s="30"/>
      <c r="N48" s="30"/>
      <c r="O48" s="30"/>
      <c r="P48" s="30"/>
      <c r="Q48" s="30"/>
      <c r="R48" s="30"/>
      <c r="S48" s="30"/>
      <c r="T48" s="30"/>
      <c r="U48" s="30"/>
      <c r="V48" s="30"/>
      <c r="W48" s="30"/>
      <c r="X48" s="30"/>
      <c r="Y48" s="30"/>
      <c r="Z48" s="40"/>
      <c r="AA48" s="40"/>
    </row>
    <row r="49" spans="1:27" ht="51" x14ac:dyDescent="0.25">
      <c r="A49" s="18" t="s">
        <v>274</v>
      </c>
      <c r="B49" s="25" t="str">
        <f>VLOOKUP(TABLA_DOC02_REQUISITOS[[#This Row],[Criterio]],TABLA_DOC02_CRITERIOS[],'DOC02 (criterios)'!$C$3,FALSE)</f>
        <v>Cómo la Universidad publica la información sobre los títulos y otras actividades realizadas.</v>
      </c>
      <c r="C49" s="18" t="s">
        <v>330</v>
      </c>
      <c r="D49" s="30"/>
      <c r="E49" s="30"/>
      <c r="F49" s="30"/>
      <c r="G49" s="30"/>
      <c r="H49" s="30"/>
      <c r="I49" s="30"/>
      <c r="J49" s="30"/>
      <c r="K49" s="30"/>
      <c r="L49" s="30"/>
      <c r="M49" s="30"/>
      <c r="N49" s="30"/>
      <c r="O49" s="30"/>
      <c r="P49" s="30"/>
      <c r="Q49" s="30"/>
      <c r="R49" s="30"/>
      <c r="S49" s="30"/>
      <c r="T49" s="30"/>
      <c r="U49" s="30"/>
      <c r="V49" s="30"/>
      <c r="W49" s="30"/>
      <c r="X49" s="30"/>
      <c r="Y49" s="30"/>
      <c r="Z49" s="40"/>
      <c r="AA49" s="40"/>
    </row>
    <row r="50" spans="1:27" ht="51" x14ac:dyDescent="0.25">
      <c r="A50" s="18" t="s">
        <v>274</v>
      </c>
      <c r="B50" s="25" t="str">
        <f>VLOOKUP(TABLA_DOC02_REQUISITOS[[#This Row],[Criterio]],TABLA_DOC02_CRITERIOS[],'DOC02 (criterios)'!$C$3,FALSE)</f>
        <v>Cómo la Universidad publica la información sobre los títulos y otras actividades realizadas.</v>
      </c>
      <c r="C50" s="18" t="s">
        <v>331</v>
      </c>
      <c r="D50" s="30"/>
      <c r="E50" s="30"/>
      <c r="F50" s="30"/>
      <c r="G50" s="30"/>
      <c r="H50" s="30"/>
      <c r="I50" s="30"/>
      <c r="J50" s="30"/>
      <c r="K50" s="30"/>
      <c r="L50" s="30"/>
      <c r="M50" s="30"/>
      <c r="N50" s="30"/>
      <c r="O50" s="30"/>
      <c r="P50" s="30"/>
      <c r="Q50" s="30"/>
      <c r="R50" s="30"/>
      <c r="S50" s="30"/>
      <c r="T50" s="30"/>
      <c r="U50" s="30"/>
      <c r="V50" s="30"/>
      <c r="W50" s="30"/>
      <c r="X50" s="30"/>
      <c r="Y50" s="30"/>
      <c r="Z50" s="40"/>
      <c r="AA50" s="40"/>
    </row>
    <row r="51" spans="1:27" ht="216.75" x14ac:dyDescent="0.25">
      <c r="A51" s="18" t="s">
        <v>274</v>
      </c>
      <c r="B51" s="25" t="str">
        <f>VLOOKUP(TABLA_DOC02_REQUISITOS[[#This Row],[Criterio]],TABLA_DOC02_CRITERIOS[],'DOC02 (criterios)'!$C$3,FALSE)</f>
        <v>Cómo la Universidad publica la información sobre los títulos y otras actividades realizadas.</v>
      </c>
      <c r="C51" s="18" t="s">
        <v>344</v>
      </c>
      <c r="D51" s="30"/>
      <c r="E51" s="30"/>
      <c r="F51" s="30"/>
      <c r="G51" s="30"/>
      <c r="H51" s="30"/>
      <c r="I51" s="30"/>
      <c r="J51" s="30"/>
      <c r="K51" s="30"/>
      <c r="L51" s="30"/>
      <c r="M51" s="30"/>
      <c r="N51" s="30"/>
      <c r="O51" s="30"/>
      <c r="P51" s="30"/>
      <c r="Q51" s="30"/>
      <c r="R51" s="30"/>
      <c r="S51" s="30"/>
      <c r="T51" s="30"/>
      <c r="U51" s="30"/>
      <c r="V51" s="30"/>
      <c r="W51" s="30"/>
      <c r="X51" s="30"/>
      <c r="Y51" s="30"/>
      <c r="Z51" s="40"/>
      <c r="AA51" s="40"/>
    </row>
    <row r="52" spans="1:27" ht="51" x14ac:dyDescent="0.25">
      <c r="A52" s="18" t="s">
        <v>274</v>
      </c>
      <c r="B52" s="25" t="str">
        <f>VLOOKUP(TABLA_DOC02_REQUISITOS[[#This Row],[Criterio]],TABLA_DOC02_CRITERIOS[],'DOC02 (criterios)'!$C$3,FALSE)</f>
        <v>Cómo la Universidad publica la información sobre los títulos y otras actividades realizadas.</v>
      </c>
      <c r="C52" s="18" t="s">
        <v>332</v>
      </c>
      <c r="D52" s="30"/>
      <c r="E52" s="30"/>
      <c r="F52" s="30"/>
      <c r="G52" s="30"/>
      <c r="H52" s="30"/>
      <c r="I52" s="30"/>
      <c r="J52" s="30"/>
      <c r="K52" s="30"/>
      <c r="L52" s="30"/>
      <c r="M52" s="30"/>
      <c r="N52" s="30"/>
      <c r="O52" s="30"/>
      <c r="P52" s="30"/>
      <c r="Q52" s="30"/>
      <c r="R52" s="30"/>
      <c r="S52" s="30"/>
      <c r="T52" s="30"/>
      <c r="U52" s="30"/>
      <c r="V52" s="30"/>
      <c r="W52" s="30"/>
      <c r="X52" s="30"/>
      <c r="Y52" s="30"/>
      <c r="Z52" s="40"/>
      <c r="AA52" s="40"/>
    </row>
    <row r="53" spans="1:27" ht="51" x14ac:dyDescent="0.25">
      <c r="A53" s="18" t="s">
        <v>274</v>
      </c>
      <c r="B53" s="25" t="str">
        <f>VLOOKUP(TABLA_DOC02_REQUISITOS[[#This Row],[Criterio]],TABLA_DOC02_CRITERIOS[],'DOC02 (criterios)'!$C$3,FALSE)</f>
        <v>Cómo la Universidad publica la información sobre los títulos y otras actividades realizadas.</v>
      </c>
      <c r="C53" s="18" t="s">
        <v>333</v>
      </c>
      <c r="D53" s="30"/>
      <c r="E53" s="30"/>
      <c r="F53" s="30"/>
      <c r="G53" s="30"/>
      <c r="H53" s="30"/>
      <c r="I53" s="30"/>
      <c r="J53" s="30"/>
      <c r="K53" s="30"/>
      <c r="L53" s="30"/>
      <c r="M53" s="30"/>
      <c r="N53" s="30"/>
      <c r="O53" s="30"/>
      <c r="P53" s="30"/>
      <c r="Q53" s="30"/>
      <c r="R53" s="30"/>
      <c r="S53" s="30"/>
      <c r="T53" s="30"/>
      <c r="U53" s="30"/>
      <c r="V53" s="30"/>
      <c r="W53" s="30"/>
      <c r="X53" s="30"/>
      <c r="Y53" s="30"/>
      <c r="Z53" s="40"/>
      <c r="AA53" s="40"/>
    </row>
    <row r="54" spans="1:27" ht="51" x14ac:dyDescent="0.25">
      <c r="A54" s="18" t="s">
        <v>275</v>
      </c>
      <c r="B54" s="25" t="str">
        <f>VLOOKUP(TABLA_DOC02_REQUISITOS[[#This Row],[Criterio]],TABLA_DOC02_CRITERIOS[],'DOC02 (criterios)'!$C$3,FALSE)</f>
        <v>Cómo el Centro garantiza el mantenimiento y actualización del SAIC.</v>
      </c>
      <c r="C54" s="18" t="s">
        <v>334</v>
      </c>
      <c r="D54" s="30"/>
      <c r="E54" s="30"/>
      <c r="F54" s="30"/>
      <c r="G54" s="30"/>
      <c r="H54" s="30"/>
      <c r="I54" s="30"/>
      <c r="J54" s="30"/>
      <c r="K54" s="30"/>
      <c r="L54" s="30"/>
      <c r="M54" s="30"/>
      <c r="N54" s="30"/>
      <c r="O54" s="30"/>
      <c r="P54" s="30"/>
      <c r="Q54" s="30"/>
      <c r="R54" s="30"/>
      <c r="S54" s="30"/>
      <c r="T54" s="30"/>
      <c r="U54" s="30"/>
      <c r="V54" s="30"/>
      <c r="W54" s="30"/>
      <c r="X54" s="30"/>
      <c r="Y54" s="30"/>
      <c r="Z54" s="40"/>
      <c r="AA54" s="40"/>
    </row>
    <row r="55" spans="1:27" ht="51" x14ac:dyDescent="0.25">
      <c r="A55" s="18" t="s">
        <v>275</v>
      </c>
      <c r="B55" s="25" t="str">
        <f>VLOOKUP(TABLA_DOC02_REQUISITOS[[#This Row],[Criterio]],TABLA_DOC02_CRITERIOS[],'DOC02 (criterios)'!$C$3,FALSE)</f>
        <v>Cómo el Centro garantiza el mantenimiento y actualización del SAIC.</v>
      </c>
      <c r="C55" s="18" t="s">
        <v>335</v>
      </c>
      <c r="D55" s="30"/>
      <c r="E55" s="30"/>
      <c r="F55" s="30"/>
      <c r="G55" s="30"/>
      <c r="H55" s="30"/>
      <c r="I55" s="30"/>
      <c r="J55" s="30"/>
      <c r="K55" s="30"/>
      <c r="L55" s="30"/>
      <c r="M55" s="30"/>
      <c r="N55" s="30"/>
      <c r="O55" s="30"/>
      <c r="P55" s="30"/>
      <c r="Q55" s="30"/>
      <c r="R55" s="30"/>
      <c r="S55" s="30"/>
      <c r="T55" s="30"/>
      <c r="U55" s="30"/>
      <c r="V55" s="30"/>
      <c r="W55" s="30"/>
      <c r="X55" s="30"/>
      <c r="Y55" s="30"/>
      <c r="Z55" s="40"/>
      <c r="AA55" s="40"/>
    </row>
    <row r="56" spans="1:27" ht="51" x14ac:dyDescent="0.25">
      <c r="A56" s="18" t="s">
        <v>275</v>
      </c>
      <c r="B56" s="25" t="str">
        <f>VLOOKUP(TABLA_DOC02_REQUISITOS[[#This Row],[Criterio]],TABLA_DOC02_CRITERIOS[],'DOC02 (criterios)'!$C$3,FALSE)</f>
        <v>Cómo el Centro garantiza el mantenimiento y actualización del SAIC.</v>
      </c>
      <c r="C56" s="18" t="s">
        <v>345</v>
      </c>
      <c r="D56" s="30"/>
      <c r="E56" s="30"/>
      <c r="F56" s="30"/>
      <c r="G56" s="30"/>
      <c r="H56" s="30"/>
      <c r="I56" s="30"/>
      <c r="J56" s="30"/>
      <c r="K56" s="30"/>
      <c r="L56" s="30"/>
      <c r="M56" s="30"/>
      <c r="N56" s="30"/>
      <c r="O56" s="30"/>
      <c r="P56" s="30"/>
      <c r="Q56" s="30"/>
      <c r="R56" s="30"/>
      <c r="S56" s="30"/>
      <c r="T56" s="30"/>
      <c r="U56" s="30"/>
      <c r="V56" s="30"/>
      <c r="W56" s="30"/>
      <c r="X56" s="30"/>
      <c r="Y56" s="30"/>
      <c r="Z56" s="40"/>
      <c r="AA56" s="40"/>
    </row>
    <row r="57" spans="1:27" ht="51" x14ac:dyDescent="0.25">
      <c r="A57" s="18" t="s">
        <v>275</v>
      </c>
      <c r="B57" s="25" t="str">
        <f>VLOOKUP(TABLA_DOC02_REQUISITOS[[#This Row],[Criterio]],TABLA_DOC02_CRITERIOS[],'DOC02 (criterios)'!$C$3,FALSE)</f>
        <v>Cómo el Centro garantiza el mantenimiento y actualización del SAIC.</v>
      </c>
      <c r="C57" s="18" t="s">
        <v>336</v>
      </c>
      <c r="D57" s="30"/>
      <c r="E57" s="30"/>
      <c r="F57" s="30"/>
      <c r="G57" s="30"/>
      <c r="H57" s="30"/>
      <c r="I57" s="30"/>
      <c r="J57" s="30"/>
      <c r="K57" s="30"/>
      <c r="L57" s="30"/>
      <c r="M57" s="30"/>
      <c r="N57" s="30"/>
      <c r="O57" s="30"/>
      <c r="P57" s="30"/>
      <c r="Q57" s="30"/>
      <c r="R57" s="30"/>
      <c r="S57" s="30"/>
      <c r="T57" s="30"/>
      <c r="U57" s="30"/>
      <c r="V57" s="30"/>
      <c r="W57" s="30"/>
      <c r="X57" s="30"/>
      <c r="Y57" s="30"/>
      <c r="Z57" s="40"/>
      <c r="AA57" s="40"/>
    </row>
    <row r="58" spans="1:27" ht="51" x14ac:dyDescent="0.25">
      <c r="A58" s="18" t="s">
        <v>275</v>
      </c>
      <c r="B58" s="25" t="str">
        <f>VLOOKUP(TABLA_DOC02_REQUISITOS[[#This Row],[Criterio]],TABLA_DOC02_CRITERIOS[],'DOC02 (criterios)'!$C$3,FALSE)</f>
        <v>Cómo el Centro garantiza el mantenimiento y actualización del SAIC.</v>
      </c>
      <c r="C58" s="18" t="s">
        <v>337</v>
      </c>
      <c r="D58" s="30"/>
      <c r="E58" s="30"/>
      <c r="F58" s="30"/>
      <c r="G58" s="30"/>
      <c r="H58" s="30"/>
      <c r="I58" s="30"/>
      <c r="J58" s="30"/>
      <c r="K58" s="30"/>
      <c r="L58" s="30"/>
      <c r="M58" s="30"/>
      <c r="N58" s="30"/>
      <c r="O58" s="30"/>
      <c r="P58" s="30"/>
      <c r="Q58" s="30"/>
      <c r="R58" s="30"/>
      <c r="S58" s="30"/>
      <c r="T58" s="30"/>
      <c r="U58" s="30"/>
      <c r="V58" s="30"/>
      <c r="W58" s="30"/>
      <c r="X58" s="30"/>
      <c r="Y58" s="30"/>
      <c r="Z58" s="40"/>
      <c r="AA58" s="40"/>
    </row>
    <row r="59" spans="1:27" ht="51" x14ac:dyDescent="0.25">
      <c r="A59" s="18" t="s">
        <v>275</v>
      </c>
      <c r="B59" s="25" t="str">
        <f>VLOOKUP(TABLA_DOC02_REQUISITOS[[#This Row],[Criterio]],TABLA_DOC02_CRITERIOS[],'DOC02 (criterios)'!$C$3,FALSE)</f>
        <v>Cómo el Centro garantiza el mantenimiento y actualización del SAIC.</v>
      </c>
      <c r="C59" s="18" t="s">
        <v>338</v>
      </c>
      <c r="D59" s="30"/>
      <c r="E59" s="30"/>
      <c r="F59" s="30"/>
      <c r="G59" s="30"/>
      <c r="H59" s="30"/>
      <c r="I59" s="30"/>
      <c r="J59" s="30"/>
      <c r="K59" s="30"/>
      <c r="L59" s="30"/>
      <c r="M59" s="30"/>
      <c r="N59" s="30"/>
      <c r="O59" s="30"/>
      <c r="P59" s="30"/>
      <c r="Q59" s="30"/>
      <c r="R59" s="30"/>
      <c r="S59" s="30"/>
      <c r="T59" s="30"/>
      <c r="U59" s="30"/>
      <c r="V59" s="30"/>
      <c r="W59" s="30"/>
      <c r="X59" s="30"/>
      <c r="Y59" s="30"/>
      <c r="Z59" s="40"/>
      <c r="AA59" s="40"/>
    </row>
    <row r="60" spans="1:27" ht="51" x14ac:dyDescent="0.25">
      <c r="A60" s="18" t="s">
        <v>275</v>
      </c>
      <c r="B60" s="25" t="str">
        <f>VLOOKUP(TABLA_DOC02_REQUISITOS[[#This Row],[Criterio]],TABLA_DOC02_CRITERIOS[],'DOC02 (criterios)'!$C$3,FALSE)</f>
        <v>Cómo el Centro garantiza el mantenimiento y actualización del SAIC.</v>
      </c>
      <c r="C60" s="18" t="s">
        <v>339</v>
      </c>
      <c r="D60" s="30"/>
      <c r="E60" s="30"/>
      <c r="F60" s="30"/>
      <c r="G60" s="30"/>
      <c r="H60" s="30"/>
      <c r="I60" s="30"/>
      <c r="J60" s="30"/>
      <c r="K60" s="30"/>
      <c r="L60" s="30"/>
      <c r="M60" s="30"/>
      <c r="N60" s="30"/>
      <c r="O60" s="30"/>
      <c r="P60" s="30"/>
      <c r="Q60" s="30"/>
      <c r="R60" s="30"/>
      <c r="S60" s="30"/>
      <c r="T60" s="30"/>
      <c r="U60" s="30"/>
      <c r="V60" s="30"/>
      <c r="W60" s="30"/>
      <c r="X60" s="30"/>
      <c r="Y60" s="30"/>
      <c r="Z60" s="40"/>
      <c r="AA60" s="40"/>
    </row>
  </sheetData>
  <phoneticPr fontId="2" type="noConversion"/>
  <dataValidations count="1">
    <dataValidation type="list" allowBlank="1" showInputMessage="1" showErrorMessage="1" sqref="A5:A60" xr:uid="{00000000-0002-0000-1100-000000000000}">
      <formula1>LISTA_DOC02_CRITERIOS</formula1>
    </dataValidation>
  </dataValidations>
  <pageMargins left="0.7" right="0.7" top="0.75" bottom="0.75" header="0.3" footer="0.3"/>
  <tableParts count="1">
    <tablePart r:id="rId1"/>
  </tablePart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B7C357-FFD9-4B05-8FD9-560FFE9092AA}">
  <sheetPr>
    <tabColor rgb="FF7030A0"/>
  </sheetPr>
  <dimension ref="A1:AB13"/>
  <sheetViews>
    <sheetView zoomScaleNormal="100" workbookViewId="0">
      <pane xSplit="3" ySplit="4" topLeftCell="D5" activePane="bottomRight" state="frozen"/>
      <selection activeCell="C1" sqref="C1:AB1"/>
      <selection pane="topRight" activeCell="C1" sqref="C1:AB1"/>
      <selection pane="bottomLeft" activeCell="C1" sqref="C1:AB1"/>
      <selection pane="bottomRight" activeCell="C1" sqref="C1:AB1"/>
    </sheetView>
  </sheetViews>
  <sheetFormatPr baseColWidth="10" defaultRowHeight="15" x14ac:dyDescent="0.25"/>
  <cols>
    <col min="1" max="1" width="9.140625" customWidth="1"/>
    <col min="2" max="2" width="4.5703125" customWidth="1"/>
    <col min="3" max="3" width="39.140625" customWidth="1"/>
    <col min="4" max="4" width="78.7109375" customWidth="1"/>
    <col min="5" max="5" width="40.28515625" customWidth="1"/>
    <col min="6" max="27" width="6.140625" customWidth="1"/>
  </cols>
  <sheetData>
    <row r="1" spans="1:28" x14ac:dyDescent="0.25">
      <c r="A1" s="5" t="str">
        <f>NOMBRE_CENTRO</f>
        <v>CENTRO GENERICO</v>
      </c>
      <c r="B1" s="5"/>
      <c r="C1" s="5"/>
      <c r="D1" s="5"/>
      <c r="E1" s="5"/>
      <c r="F1" s="5"/>
      <c r="G1" s="5"/>
      <c r="H1" s="5"/>
      <c r="I1" s="5"/>
      <c r="J1" s="5"/>
      <c r="K1" s="5"/>
      <c r="L1" s="5"/>
      <c r="M1" s="5"/>
      <c r="N1" s="5"/>
      <c r="O1" s="5"/>
      <c r="P1" s="5"/>
      <c r="Q1" s="5"/>
      <c r="R1" s="5"/>
      <c r="S1" s="5"/>
      <c r="T1" s="5"/>
      <c r="U1" s="5"/>
      <c r="V1" s="5"/>
      <c r="W1" s="5"/>
      <c r="X1" s="5"/>
      <c r="Y1" s="5"/>
      <c r="Z1" s="5"/>
      <c r="AA1" s="5"/>
      <c r="AB1" s="5"/>
    </row>
    <row r="2" spans="1:28" x14ac:dyDescent="0.25">
      <c r="A2" s="5" t="s">
        <v>265</v>
      </c>
      <c r="B2" s="5"/>
      <c r="C2" s="5"/>
      <c r="D2" s="5"/>
      <c r="E2" s="5"/>
      <c r="F2" s="5"/>
      <c r="G2" s="5"/>
      <c r="H2" s="5"/>
      <c r="I2" s="5"/>
      <c r="J2" s="5"/>
      <c r="K2" s="5"/>
      <c r="L2" s="5"/>
      <c r="M2" s="5"/>
      <c r="N2" s="5"/>
      <c r="O2" s="5"/>
      <c r="P2" s="5"/>
      <c r="Q2" s="5"/>
      <c r="R2" s="5"/>
      <c r="S2" s="5"/>
      <c r="T2" s="5"/>
      <c r="U2" s="5"/>
      <c r="V2" s="5"/>
      <c r="W2" s="5"/>
      <c r="X2" s="5"/>
      <c r="Y2" s="5"/>
      <c r="Z2" s="5"/>
      <c r="AA2" s="5"/>
    </row>
    <row r="3" spans="1:28" x14ac:dyDescent="0.25">
      <c r="A3" s="4">
        <f>COUNTA($A$4:A4)</f>
        <v>1</v>
      </c>
      <c r="B3" s="4"/>
      <c r="C3" s="4">
        <f>COUNTA($A$4:C4)</f>
        <v>3</v>
      </c>
      <c r="D3" s="4">
        <f>COUNTA($A$4:D4)</f>
        <v>4</v>
      </c>
      <c r="E3" s="4">
        <f>COUNTA($A$4:E4)</f>
        <v>5</v>
      </c>
      <c r="F3" s="4">
        <f>COUNTA($A$4:F4)</f>
        <v>6</v>
      </c>
      <c r="G3" s="4">
        <f>COUNTA($A$4:G4)</f>
        <v>7</v>
      </c>
      <c r="H3" s="4">
        <f>COUNTA($A$4:H4)</f>
        <v>8</v>
      </c>
      <c r="I3" s="4">
        <f>COUNTA($A$4:I4)</f>
        <v>9</v>
      </c>
      <c r="J3" s="4">
        <f>COUNTA($A$4:J4)</f>
        <v>10</v>
      </c>
      <c r="K3" s="4">
        <f>COUNTA($A$4:K4)</f>
        <v>11</v>
      </c>
      <c r="L3" s="4">
        <f>COUNTA($A$4:L4)</f>
        <v>12</v>
      </c>
      <c r="M3" s="4">
        <f>COUNTA($A$4:M4)</f>
        <v>13</v>
      </c>
      <c r="N3" s="4">
        <f>COUNTA($A$4:N4)</f>
        <v>14</v>
      </c>
      <c r="O3" s="4">
        <f>COUNTA($A$4:O4)</f>
        <v>15</v>
      </c>
      <c r="P3" s="4">
        <f>COUNTA($A$4:P4)</f>
        <v>16</v>
      </c>
      <c r="Q3" s="4">
        <f>COUNTA($A$4:Q4)</f>
        <v>17</v>
      </c>
      <c r="R3" s="4">
        <f>COUNTA($A$4:R4)</f>
        <v>18</v>
      </c>
      <c r="S3" s="4">
        <f>COUNTA($A$4:S4)</f>
        <v>19</v>
      </c>
      <c r="T3" s="4">
        <f>COUNTA($A$4:T4)</f>
        <v>20</v>
      </c>
      <c r="U3" s="4">
        <f>COUNTA($A$4:U4)</f>
        <v>21</v>
      </c>
      <c r="V3" s="4">
        <f>COUNTA($A$4:V4)</f>
        <v>22</v>
      </c>
      <c r="W3" s="4">
        <f>COUNTA($A$4:W4)</f>
        <v>23</v>
      </c>
      <c r="X3" s="4">
        <f>COUNTA($A$4:X4)</f>
        <v>24</v>
      </c>
      <c r="Y3" s="4">
        <f>COUNTA($A$4:Y4)</f>
        <v>25</v>
      </c>
      <c r="Z3" s="4">
        <f>COUNTA($A$4:Z4)</f>
        <v>26</v>
      </c>
      <c r="AA3" s="4">
        <f>COUNTA($A$4:AA4)</f>
        <v>27</v>
      </c>
    </row>
    <row r="4" spans="1:28" s="7" customFormat="1" ht="28.5" customHeight="1" x14ac:dyDescent="0.25">
      <c r="A4" s="17" t="s">
        <v>60</v>
      </c>
      <c r="B4" s="17" t="s">
        <v>96</v>
      </c>
      <c r="C4" s="17" t="s">
        <v>62</v>
      </c>
      <c r="D4" s="17" t="s">
        <v>63</v>
      </c>
      <c r="E4" s="17" t="s">
        <v>120</v>
      </c>
      <c r="F4" s="13" t="s">
        <v>51</v>
      </c>
      <c r="G4" s="13" t="s">
        <v>52</v>
      </c>
      <c r="H4" s="13" t="s">
        <v>53</v>
      </c>
      <c r="I4" s="13" t="s">
        <v>16</v>
      </c>
      <c r="J4" s="13" t="s">
        <v>17</v>
      </c>
      <c r="K4" s="13" t="s">
        <v>1</v>
      </c>
      <c r="L4" s="13" t="s">
        <v>18</v>
      </c>
      <c r="M4" s="13" t="s">
        <v>19</v>
      </c>
      <c r="N4" s="13" t="s">
        <v>25</v>
      </c>
      <c r="O4" s="13" t="s">
        <v>27</v>
      </c>
      <c r="P4" s="13" t="s">
        <v>29</v>
      </c>
      <c r="Q4" s="13" t="s">
        <v>30</v>
      </c>
      <c r="R4" s="13" t="s">
        <v>33</v>
      </c>
      <c r="S4" s="13" t="s">
        <v>35</v>
      </c>
      <c r="T4" s="13" t="s">
        <v>36</v>
      </c>
      <c r="U4" s="13" t="s">
        <v>37</v>
      </c>
      <c r="V4" s="13" t="s">
        <v>40</v>
      </c>
      <c r="W4" s="13" t="s">
        <v>41</v>
      </c>
      <c r="X4" s="13" t="s">
        <v>42</v>
      </c>
      <c r="Y4" s="13" t="s">
        <v>45</v>
      </c>
      <c r="Z4" s="13" t="s">
        <v>47</v>
      </c>
      <c r="AA4" s="13" t="s">
        <v>49</v>
      </c>
    </row>
    <row r="5" spans="1:28" ht="51" x14ac:dyDescent="0.25">
      <c r="A5" s="23" t="s">
        <v>98</v>
      </c>
      <c r="B5" s="23">
        <v>2</v>
      </c>
      <c r="C5" s="23" t="s">
        <v>289</v>
      </c>
      <c r="D5" s="23" t="s">
        <v>268</v>
      </c>
      <c r="E5" s="24" t="str">
        <f>TABLA_DOC02_CRITERIOS[[#This Row],[Criterio]]&amp;": "&amp;TABLA_DOC02_CRITERIOS[[#This Row],[Titulo]]</f>
        <v>Parte 2: CRITERIOS Y DIRECTRICES PARA EL DISEÑO DE SISTEMAS DE ASEGURAMIENTO INTERNO DE CALIDAD.</v>
      </c>
      <c r="F5" s="29"/>
      <c r="G5" s="29"/>
      <c r="H5" s="29"/>
      <c r="I5" s="29"/>
      <c r="J5" s="29"/>
      <c r="K5" s="29"/>
      <c r="L5" s="29"/>
      <c r="M5" s="29"/>
      <c r="N5" s="29"/>
      <c r="O5" s="29"/>
      <c r="P5" s="29"/>
      <c r="Q5" s="29"/>
      <c r="R5" s="29"/>
      <c r="S5" s="29"/>
      <c r="T5" s="29"/>
      <c r="U5" s="29"/>
      <c r="V5" s="29"/>
      <c r="W5" s="29"/>
      <c r="X5" s="29"/>
      <c r="Y5" s="29"/>
      <c r="Z5" s="29"/>
      <c r="AA5" s="29"/>
    </row>
    <row r="6" spans="1:28" s="3" customFormat="1" ht="89.25" x14ac:dyDescent="0.25">
      <c r="A6" s="18" t="s">
        <v>267</v>
      </c>
      <c r="B6" s="18">
        <v>2</v>
      </c>
      <c r="C6" s="18" t="s">
        <v>266</v>
      </c>
      <c r="D6" s="18" t="s">
        <v>504</v>
      </c>
      <c r="E6" s="25" t="str">
        <f>TABLA_DOC02_CRITERIOS[[#This Row],[Criterio]]&amp;": "&amp;TABLA_DOC02_CRITERIOS[[#This Row],[Titulo]]</f>
        <v>Criterio 1: Cómo el Centro define su política y objetivos de calidad</v>
      </c>
      <c r="F6" s="30" t="s">
        <v>346</v>
      </c>
      <c r="G6" s="30"/>
      <c r="H6" s="30"/>
      <c r="I6" s="30"/>
      <c r="J6" s="30"/>
      <c r="K6" s="30"/>
      <c r="L6" s="30"/>
      <c r="M6" s="30"/>
      <c r="N6" s="30"/>
      <c r="O6" s="30"/>
      <c r="P6" s="30"/>
      <c r="Q6" s="30"/>
      <c r="R6" s="30"/>
      <c r="S6" s="30"/>
      <c r="T6" s="30"/>
      <c r="U6" s="30"/>
      <c r="V6" s="30"/>
      <c r="W6" s="30"/>
      <c r="X6" s="30"/>
      <c r="Y6" s="30"/>
      <c r="Z6" s="30"/>
      <c r="AA6" s="30"/>
    </row>
    <row r="7" spans="1:28" ht="63.75" x14ac:dyDescent="0.25">
      <c r="A7" s="18" t="s">
        <v>270</v>
      </c>
      <c r="B7" s="18">
        <v>2</v>
      </c>
      <c r="C7" s="18" t="s">
        <v>269</v>
      </c>
      <c r="D7" s="18" t="s">
        <v>282</v>
      </c>
      <c r="E7" s="25" t="str">
        <f>TABLA_DOC02_CRITERIOS[[#This Row],[Criterio]]&amp;": "&amp;TABLA_DOC02_CRITERIOS[[#This Row],[Titulo]]</f>
        <v>Criterio 2: Cómo el Centro garantiza la calidad de sus programas formativos.</v>
      </c>
      <c r="F7" s="30"/>
      <c r="G7" s="30"/>
      <c r="H7" s="30"/>
      <c r="I7" s="30"/>
      <c r="J7" s="30"/>
      <c r="K7" s="30"/>
      <c r="L7" s="30"/>
      <c r="M7" s="30"/>
      <c r="N7" s="30"/>
      <c r="O7" s="30"/>
      <c r="P7" s="30"/>
      <c r="Q7" s="30"/>
      <c r="R7" s="30"/>
      <c r="S7" s="30"/>
      <c r="T7" s="30"/>
      <c r="U7" s="30"/>
      <c r="V7" s="30"/>
      <c r="W7" s="30"/>
      <c r="X7" s="30"/>
      <c r="Y7" s="30"/>
      <c r="Z7" s="30"/>
      <c r="AA7" s="30"/>
    </row>
    <row r="8" spans="1:28" ht="63.75" x14ac:dyDescent="0.25">
      <c r="A8" s="18" t="s">
        <v>122</v>
      </c>
      <c r="B8" s="18">
        <v>2</v>
      </c>
      <c r="C8" s="18" t="s">
        <v>277</v>
      </c>
      <c r="D8" s="18" t="s">
        <v>276</v>
      </c>
      <c r="E8" s="25" t="str">
        <f>TABLA_DOC02_CRITERIOS[[#This Row],[Criterio]]&amp;": "&amp;TABLA_DOC02_CRITERIOS[[#This Row],[Titulo]]</f>
        <v>Criterio 3: Cómo el Centro orienta sus enseñanzas a los estudiantes.</v>
      </c>
      <c r="F8" s="30"/>
      <c r="G8" s="30"/>
      <c r="H8" s="30"/>
      <c r="I8" s="30"/>
      <c r="J8" s="30"/>
      <c r="K8" s="30"/>
      <c r="L8" s="30"/>
      <c r="M8" s="30"/>
      <c r="N8" s="30"/>
      <c r="O8" s="30"/>
      <c r="P8" s="30"/>
      <c r="Q8" s="30"/>
      <c r="R8" s="30"/>
      <c r="S8" s="30"/>
      <c r="T8" s="30"/>
      <c r="U8" s="30"/>
      <c r="V8" s="30"/>
      <c r="W8" s="30"/>
      <c r="X8" s="30"/>
      <c r="Y8" s="30"/>
      <c r="Z8" s="30"/>
      <c r="AA8" s="30"/>
    </row>
    <row r="9" spans="1:28" ht="89.25" x14ac:dyDescent="0.25">
      <c r="A9" s="18" t="s">
        <v>271</v>
      </c>
      <c r="B9" s="18">
        <v>2</v>
      </c>
      <c r="C9" s="18" t="s">
        <v>278</v>
      </c>
      <c r="D9" s="18" t="s">
        <v>281</v>
      </c>
      <c r="E9" s="25" t="str">
        <f>TABLA_DOC02_CRITERIOS[[#This Row],[Criterio]]&amp;": "&amp;TABLA_DOC02_CRITERIOS[[#This Row],[Titulo]]</f>
        <v>Criterio 4: Cómo la Universidad y/o Centro garantiza y mejora la calidad de su personal académico.</v>
      </c>
      <c r="F9" s="30"/>
      <c r="G9" s="30"/>
      <c r="H9" s="30"/>
      <c r="I9" s="30"/>
      <c r="J9" s="30"/>
      <c r="K9" s="30"/>
      <c r="L9" s="30"/>
      <c r="M9" s="30"/>
      <c r="N9" s="30"/>
      <c r="O9" s="30"/>
      <c r="P9" s="30"/>
      <c r="Q9" s="30"/>
      <c r="R9" s="30"/>
      <c r="S9" s="30"/>
      <c r="T9" s="30"/>
      <c r="U9" s="30"/>
      <c r="V9" s="30"/>
      <c r="W9" s="30"/>
      <c r="X9" s="30"/>
      <c r="Y9" s="30"/>
      <c r="Z9" s="30"/>
      <c r="AA9" s="30"/>
    </row>
    <row r="10" spans="1:28" ht="114.75" x14ac:dyDescent="0.25">
      <c r="A10" s="18" t="s">
        <v>272</v>
      </c>
      <c r="B10" s="18">
        <v>2</v>
      </c>
      <c r="C10" s="18" t="s">
        <v>279</v>
      </c>
      <c r="D10" s="18" t="s">
        <v>280</v>
      </c>
      <c r="E10" s="25" t="str">
        <f>TABLA_DOC02_CRITERIOS[[#This Row],[Criterio]]&amp;": "&amp;TABLA_DOC02_CRITERIOS[[#This Row],[Titulo]]</f>
        <v>Criterio 5: Cómo la Universidad y/o Centro gestiona y mejora sus recursos y servicios</v>
      </c>
      <c r="F10" s="30"/>
      <c r="G10" s="30"/>
      <c r="H10" s="30"/>
      <c r="I10" s="30"/>
      <c r="J10" s="30"/>
      <c r="K10" s="30"/>
      <c r="L10" s="30"/>
      <c r="M10" s="30"/>
      <c r="N10" s="30"/>
      <c r="O10" s="30"/>
      <c r="P10" s="30"/>
      <c r="Q10" s="30"/>
      <c r="R10" s="30"/>
      <c r="S10" s="30"/>
      <c r="T10" s="30"/>
      <c r="U10" s="30"/>
      <c r="V10" s="30"/>
      <c r="W10" s="30"/>
      <c r="X10" s="30"/>
      <c r="Y10" s="30"/>
      <c r="Z10" s="30"/>
      <c r="AA10" s="30"/>
    </row>
    <row r="11" spans="1:28" ht="140.25" x14ac:dyDescent="0.25">
      <c r="A11" s="18" t="s">
        <v>273</v>
      </c>
      <c r="B11" s="18">
        <v>2</v>
      </c>
      <c r="C11" s="18" t="s">
        <v>283</v>
      </c>
      <c r="D11" s="18" t="s">
        <v>284</v>
      </c>
      <c r="E11" s="25" t="str">
        <f>TABLA_DOC02_CRITERIOS[[#This Row],[Criterio]]&amp;": "&amp;TABLA_DOC02_CRITERIOS[[#This Row],[Titulo]]</f>
        <v>Criterio 6: Cómo el Centro analiza y tiene en cuenta la información de los resultados que obtienen los procesos del SAIC.</v>
      </c>
      <c r="F11" s="30"/>
      <c r="G11" s="30"/>
      <c r="H11" s="30"/>
      <c r="I11" s="30"/>
      <c r="J11" s="30"/>
      <c r="K11" s="30"/>
      <c r="L11" s="30"/>
      <c r="M11" s="30"/>
      <c r="N11" s="30"/>
      <c r="O11" s="30"/>
      <c r="P11" s="30"/>
      <c r="Q11" s="30"/>
      <c r="R11" s="30"/>
      <c r="S11" s="30"/>
      <c r="T11" s="30"/>
      <c r="U11" s="30"/>
      <c r="V11" s="30"/>
      <c r="W11" s="30"/>
      <c r="X11" s="30"/>
      <c r="Y11" s="30"/>
      <c r="Z11" s="30"/>
      <c r="AA11" s="30"/>
    </row>
    <row r="12" spans="1:28" ht="102" x14ac:dyDescent="0.25">
      <c r="A12" s="18" t="s">
        <v>274</v>
      </c>
      <c r="B12" s="18">
        <v>2</v>
      </c>
      <c r="C12" s="18" t="s">
        <v>285</v>
      </c>
      <c r="D12" s="18" t="s">
        <v>286</v>
      </c>
      <c r="E12" s="25" t="str">
        <f>TABLA_DOC02_CRITERIOS[[#This Row],[Criterio]]&amp;": "&amp;TABLA_DOC02_CRITERIOS[[#This Row],[Titulo]]</f>
        <v>Criterio 7: Cómo la Universidad publica la información sobre los títulos y otras actividades realizadas.</v>
      </c>
      <c r="F12" s="30"/>
      <c r="G12" s="30"/>
      <c r="H12" s="30"/>
      <c r="I12" s="30"/>
      <c r="J12" s="30"/>
      <c r="K12" s="30"/>
      <c r="L12" s="30"/>
      <c r="M12" s="30"/>
      <c r="N12" s="30"/>
      <c r="O12" s="30"/>
      <c r="P12" s="30"/>
      <c r="Q12" s="30"/>
      <c r="R12" s="30"/>
      <c r="S12" s="30"/>
      <c r="T12" s="30"/>
      <c r="U12" s="30"/>
      <c r="V12" s="30"/>
      <c r="W12" s="30"/>
      <c r="X12" s="30"/>
      <c r="Y12" s="30"/>
      <c r="Z12" s="30"/>
      <c r="AA12" s="30"/>
    </row>
    <row r="13" spans="1:28" ht="76.5" x14ac:dyDescent="0.25">
      <c r="A13" s="18" t="s">
        <v>275</v>
      </c>
      <c r="B13" s="18">
        <v>2</v>
      </c>
      <c r="C13" s="18" t="s">
        <v>287</v>
      </c>
      <c r="D13" s="18" t="s">
        <v>288</v>
      </c>
      <c r="E13" s="25" t="str">
        <f>TABLA_DOC02_CRITERIOS[[#This Row],[Criterio]]&amp;": "&amp;TABLA_DOC02_CRITERIOS[[#This Row],[Titulo]]</f>
        <v>Criterio 8: Cómo el Centro garantiza el mantenimiento y actualización del SAIC.</v>
      </c>
      <c r="F13" s="30"/>
      <c r="G13" s="30"/>
      <c r="H13" s="30"/>
      <c r="I13" s="30"/>
      <c r="J13" s="30"/>
      <c r="K13" s="30"/>
      <c r="L13" s="30"/>
      <c r="M13" s="30"/>
      <c r="N13" s="30"/>
      <c r="O13" s="30"/>
      <c r="P13" s="30"/>
      <c r="Q13" s="30"/>
      <c r="R13" s="30"/>
      <c r="S13" s="30"/>
      <c r="T13" s="30"/>
      <c r="U13" s="30"/>
      <c r="V13" s="30"/>
      <c r="W13" s="30"/>
      <c r="X13" s="30"/>
      <c r="Y13" s="30"/>
      <c r="Z13" s="30"/>
      <c r="AA13" s="30"/>
    </row>
  </sheetData>
  <phoneticPr fontId="2" type="noConversion"/>
  <pageMargins left="0.7" right="0.7" top="0.75" bottom="0.75" header="0.3" footer="0.3"/>
  <tableParts count="1">
    <tablePart r:id="rId1"/>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B3E1FB-E2E5-4F08-991A-38D9AD24D80D}">
  <sheetPr>
    <tabColor rgb="FFFFC000"/>
  </sheetPr>
  <dimension ref="A1:N22"/>
  <sheetViews>
    <sheetView zoomScale="130" zoomScaleNormal="130" workbookViewId="0">
      <pane xSplit="1" ySplit="1" topLeftCell="B2" activePane="bottomRight" state="frozen"/>
      <selection pane="topRight" activeCell="B1" sqref="B1"/>
      <selection pane="bottomLeft" activeCell="A2" sqref="A2"/>
      <selection pane="bottomRight" activeCell="B16" sqref="B16"/>
    </sheetView>
  </sheetViews>
  <sheetFormatPr baseColWidth="10" defaultRowHeight="15" x14ac:dyDescent="0.25"/>
  <cols>
    <col min="1" max="1" width="29.42578125" customWidth="1"/>
    <col min="2" max="2" width="62.140625" customWidth="1"/>
    <col min="3" max="3" width="47.28515625" customWidth="1"/>
  </cols>
  <sheetData>
    <row r="1" spans="1:14" x14ac:dyDescent="0.25">
      <c r="A1" s="39"/>
      <c r="B1" s="5"/>
      <c r="C1" s="5"/>
      <c r="D1" s="5"/>
      <c r="E1" s="5"/>
      <c r="F1" s="5"/>
      <c r="G1" s="5"/>
      <c r="H1" s="5"/>
      <c r="I1" s="5"/>
      <c r="J1" s="5"/>
      <c r="K1" s="5"/>
      <c r="L1" s="5"/>
      <c r="M1" s="5"/>
      <c r="N1" s="5"/>
    </row>
    <row r="2" spans="1:14" x14ac:dyDescent="0.25">
      <c r="A2" s="76" t="s">
        <v>1067</v>
      </c>
      <c r="B2" s="78" t="s">
        <v>1096</v>
      </c>
    </row>
    <row r="3" spans="1:14" x14ac:dyDescent="0.25">
      <c r="A3" s="76" t="s">
        <v>1068</v>
      </c>
      <c r="B3" s="82">
        <f>VLOOKUP(NOMBRE_CENTRO,TABLA_GEA_CODIGOS[],GEA!$B$2,FALSE)</f>
        <v>999</v>
      </c>
    </row>
    <row r="4" spans="1:14" x14ac:dyDescent="0.25">
      <c r="A4" s="76" t="str">
        <f>GEA!C3</f>
        <v>CODMEC</v>
      </c>
      <c r="B4" s="82">
        <f>VLOOKUP(NOMBRE_CENTRO,TABLA_GEA_CODIGOS[],GEA!$C$2,FALSE)</f>
        <v>0</v>
      </c>
    </row>
    <row r="5" spans="1:14" x14ac:dyDescent="0.25">
      <c r="A5" s="76" t="s">
        <v>1107</v>
      </c>
    </row>
    <row r="6" spans="1:14" x14ac:dyDescent="0.25">
      <c r="A6" s="76"/>
    </row>
    <row r="7" spans="1:14" x14ac:dyDescent="0.25">
      <c r="A7" s="85" t="s">
        <v>1219</v>
      </c>
    </row>
    <row r="8" spans="1:14" x14ac:dyDescent="0.25">
      <c r="A8" s="76" t="s">
        <v>490</v>
      </c>
      <c r="B8" s="84">
        <f>COUNTIF(Tabla11141516[[#All],[TIPO]],A8)</f>
        <v>0</v>
      </c>
    </row>
    <row r="9" spans="1:14" x14ac:dyDescent="0.25">
      <c r="A9" s="76" t="s">
        <v>1218</v>
      </c>
      <c r="B9" s="84">
        <f>COUNTIF(Tabla11141516[[#All],[TIPO]],A9)</f>
        <v>6</v>
      </c>
    </row>
    <row r="10" spans="1:14" x14ac:dyDescent="0.25">
      <c r="A10" s="76" t="s">
        <v>488</v>
      </c>
      <c r="B10" s="84">
        <f>COUNTIF(Tabla11141516[[#All],[TIPO]],A10)</f>
        <v>0</v>
      </c>
    </row>
    <row r="11" spans="1:14" x14ac:dyDescent="0.25">
      <c r="A11" s="76" t="s">
        <v>1108</v>
      </c>
      <c r="B11" s="84">
        <f>COUNTIF(Tabla11141516[[#All],[TIPO]],A11)</f>
        <v>1</v>
      </c>
    </row>
    <row r="12" spans="1:14" x14ac:dyDescent="0.25">
      <c r="A12" s="76" t="s">
        <v>1109</v>
      </c>
      <c r="B12" s="84">
        <f>COUNTIF(Tabla11141516[[#All],[TIPO]],A12)</f>
        <v>1</v>
      </c>
    </row>
    <row r="13" spans="1:14" x14ac:dyDescent="0.25">
      <c r="A13" s="76" t="s">
        <v>1110</v>
      </c>
      <c r="B13" s="84">
        <f>COUNTIF(Tabla11141516[[#All],[TIPO]],A13)</f>
        <v>1</v>
      </c>
    </row>
    <row r="14" spans="1:14" x14ac:dyDescent="0.25">
      <c r="A14" s="76" t="s">
        <v>79</v>
      </c>
      <c r="B14" s="84">
        <f>COUNTIF(Tabla11141516[[#All],[TIPO]],A14)</f>
        <v>3</v>
      </c>
    </row>
    <row r="15" spans="1:14" x14ac:dyDescent="0.25">
      <c r="A15" s="76" t="s">
        <v>1111</v>
      </c>
      <c r="B15" s="84">
        <f>COUNTIF(Tabla11141516[[#All],[TIPO]],A15)</f>
        <v>1</v>
      </c>
    </row>
    <row r="16" spans="1:14" x14ac:dyDescent="0.25">
      <c r="A16" s="76" t="s">
        <v>510</v>
      </c>
      <c r="B16" s="84">
        <f>COUNTIF(Tabla11141516[[#All],[TIPO]],A16)</f>
        <v>36</v>
      </c>
    </row>
    <row r="17" spans="1:2" x14ac:dyDescent="0.25">
      <c r="A17" s="76" t="s">
        <v>511</v>
      </c>
      <c r="B17" s="84">
        <f>COUNTIF(Tabla11141516[[#All],[TIPO]],A17)</f>
        <v>5</v>
      </c>
    </row>
    <row r="18" spans="1:2" x14ac:dyDescent="0.25">
      <c r="A18" s="76" t="s">
        <v>427</v>
      </c>
      <c r="B18" s="84">
        <f>COUNTIF(Tabla11141516[[#All],[TIPO]],A18)</f>
        <v>1</v>
      </c>
    </row>
    <row r="19" spans="1:2" x14ac:dyDescent="0.25">
      <c r="A19" s="76" t="s">
        <v>1112</v>
      </c>
      <c r="B19" s="84">
        <f>COUNTIF(Tabla11141516[[#All],[TIPO]],A19)</f>
        <v>0</v>
      </c>
    </row>
    <row r="20" spans="1:2" x14ac:dyDescent="0.25">
      <c r="A20" s="76"/>
    </row>
    <row r="21" spans="1:2" x14ac:dyDescent="0.25">
      <c r="A21" s="76"/>
    </row>
    <row r="22" spans="1:2" x14ac:dyDescent="0.25">
      <c r="A22" s="76"/>
    </row>
  </sheetData>
  <dataValidations disablePrompts="1" count="1">
    <dataValidation type="list" allowBlank="1" showInputMessage="1" showErrorMessage="1" sqref="B2" xr:uid="{00000000-0002-0000-0100-000000000000}">
      <formula1>LISTA_CENTROS</formula1>
    </dataValidation>
  </dataValidations>
  <pageMargins left="0.7" right="0.7" top="0.75" bottom="0.75"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B27D8C-14C6-4129-9086-CD67C89588C6}">
  <sheetPr>
    <tabColor theme="5" tint="0.39997558519241921"/>
  </sheetPr>
  <dimension ref="A1:AA31"/>
  <sheetViews>
    <sheetView zoomScale="115" zoomScaleNormal="115" workbookViewId="0">
      <pane xSplit="3" ySplit="4" topLeftCell="D18" activePane="bottomRight" state="frozen"/>
      <selection activeCell="B2" sqref="B2"/>
      <selection pane="topRight" activeCell="B2" sqref="B2"/>
      <selection pane="bottomLeft" activeCell="B2" sqref="B2"/>
      <selection pane="bottomRight" activeCell="D23" sqref="D23"/>
    </sheetView>
  </sheetViews>
  <sheetFormatPr baseColWidth="10" defaultRowHeight="15" x14ac:dyDescent="0.25"/>
  <cols>
    <col min="3" max="3" width="39.140625" customWidth="1"/>
    <col min="4" max="4" width="78.7109375" customWidth="1"/>
    <col min="5" max="5" width="40.28515625" customWidth="1"/>
    <col min="6" max="27" width="6.140625" customWidth="1"/>
  </cols>
  <sheetData>
    <row r="1" spans="1:27" x14ac:dyDescent="0.25">
      <c r="A1" s="5" t="str">
        <f>NOMBRE_CENTRO</f>
        <v>CENTRO GENERICO</v>
      </c>
      <c r="B1" s="5"/>
      <c r="C1" s="5"/>
      <c r="D1" s="5"/>
      <c r="E1" s="5"/>
      <c r="F1" s="5"/>
      <c r="G1" s="5"/>
      <c r="H1" s="5"/>
      <c r="I1" s="5"/>
      <c r="J1" s="5"/>
      <c r="K1" s="5"/>
      <c r="L1" s="5"/>
      <c r="M1" s="5"/>
      <c r="N1" s="5"/>
      <c r="O1" s="5"/>
      <c r="P1" s="5"/>
      <c r="Q1" s="5"/>
      <c r="R1" s="5"/>
      <c r="S1" s="5"/>
      <c r="T1" s="5"/>
      <c r="U1" s="5"/>
      <c r="V1" s="5"/>
      <c r="W1" s="5"/>
      <c r="X1" s="5"/>
      <c r="Y1" s="5"/>
      <c r="Z1" s="5"/>
      <c r="AA1" s="5"/>
    </row>
    <row r="2" spans="1:27" x14ac:dyDescent="0.25">
      <c r="A2" s="5" t="s">
        <v>59</v>
      </c>
      <c r="B2" s="5"/>
      <c r="C2" s="5"/>
      <c r="D2" s="5"/>
      <c r="E2" s="5"/>
      <c r="F2" s="5"/>
      <c r="G2" s="5"/>
      <c r="H2" s="5"/>
      <c r="I2" s="5"/>
      <c r="J2" s="5"/>
      <c r="K2" s="5"/>
      <c r="L2" s="5"/>
      <c r="M2" s="5"/>
      <c r="N2" s="5"/>
      <c r="O2" s="5"/>
      <c r="P2" s="5"/>
      <c r="Q2" s="5"/>
      <c r="R2" s="5"/>
      <c r="S2" s="5"/>
      <c r="T2" s="5"/>
      <c r="U2" s="5"/>
      <c r="V2" s="5"/>
      <c r="W2" s="5"/>
      <c r="X2" s="5"/>
      <c r="Y2" s="5"/>
      <c r="Z2" s="5"/>
      <c r="AA2" s="5"/>
    </row>
    <row r="3" spans="1:27" x14ac:dyDescent="0.25">
      <c r="A3" s="4">
        <f>COUNTA($A$4:A4)</f>
        <v>1</v>
      </c>
      <c r="B3" s="4"/>
      <c r="C3" s="4">
        <f>COUNTA($A$4:C4)</f>
        <v>3</v>
      </c>
      <c r="D3" s="4">
        <f>COUNTA($A$4:D4)</f>
        <v>4</v>
      </c>
      <c r="E3" s="4">
        <f>COUNTA($A$4:E4)</f>
        <v>5</v>
      </c>
      <c r="F3" s="4">
        <f>COUNTA($A$4:F4)</f>
        <v>6</v>
      </c>
      <c r="G3" s="4">
        <f>COUNTA($A$4:G4)</f>
        <v>7</v>
      </c>
      <c r="H3" s="4">
        <f>COUNTA($A$4:H4)</f>
        <v>8</v>
      </c>
      <c r="I3" s="4">
        <f>COUNTA($A$4:I4)</f>
        <v>9</v>
      </c>
      <c r="J3" s="4">
        <f>COUNTA($A$4:J4)</f>
        <v>10</v>
      </c>
      <c r="K3" s="4">
        <f>COUNTA($A$4:K4)</f>
        <v>11</v>
      </c>
      <c r="L3" s="4">
        <f>COUNTA($A$4:L4)</f>
        <v>12</v>
      </c>
      <c r="M3" s="4">
        <f>COUNTA($A$4:M4)</f>
        <v>13</v>
      </c>
      <c r="N3" s="4">
        <f>COUNTA($A$4:N4)</f>
        <v>14</v>
      </c>
      <c r="O3" s="4">
        <f>COUNTA($A$4:O4)</f>
        <v>15</v>
      </c>
      <c r="P3" s="4">
        <f>COUNTA($A$4:P4)</f>
        <v>16</v>
      </c>
      <c r="Q3" s="4">
        <f>COUNTA($A$4:Q4)</f>
        <v>17</v>
      </c>
      <c r="R3" s="4">
        <f>COUNTA($A$4:R4)</f>
        <v>18</v>
      </c>
      <c r="S3" s="4">
        <f>COUNTA($A$4:S4)</f>
        <v>19</v>
      </c>
      <c r="T3" s="4">
        <f>COUNTA($A$4:T4)</f>
        <v>20</v>
      </c>
      <c r="U3" s="4">
        <f>COUNTA($A$4:U4)</f>
        <v>21</v>
      </c>
      <c r="V3" s="4">
        <f>COUNTA($A$4:V4)</f>
        <v>22</v>
      </c>
      <c r="W3" s="4">
        <f>COUNTA($A$4:W4)</f>
        <v>23</v>
      </c>
      <c r="X3" s="4">
        <f>COUNTA($A$4:X4)</f>
        <v>24</v>
      </c>
      <c r="Y3" s="4">
        <f>COUNTA($A$4:Y4)</f>
        <v>25</v>
      </c>
      <c r="Z3" s="4">
        <f>COUNTA($A$4:Z4)</f>
        <v>26</v>
      </c>
      <c r="AA3" s="4">
        <f>COUNTA($A$4:AA4)</f>
        <v>27</v>
      </c>
    </row>
    <row r="4" spans="1:27" s="7" customFormat="1" ht="28.5" customHeight="1" x14ac:dyDescent="0.25">
      <c r="A4" s="17" t="s">
        <v>60</v>
      </c>
      <c r="B4" s="17" t="s">
        <v>96</v>
      </c>
      <c r="C4" s="17" t="s">
        <v>62</v>
      </c>
      <c r="D4" s="17" t="s">
        <v>63</v>
      </c>
      <c r="E4" s="17" t="s">
        <v>120</v>
      </c>
      <c r="F4" s="13" t="s">
        <v>51</v>
      </c>
      <c r="G4" s="13" t="s">
        <v>52</v>
      </c>
      <c r="H4" s="13" t="s">
        <v>53</v>
      </c>
      <c r="I4" s="13" t="s">
        <v>16</v>
      </c>
      <c r="J4" s="13" t="s">
        <v>17</v>
      </c>
      <c r="K4" s="13" t="s">
        <v>1</v>
      </c>
      <c r="L4" s="13" t="s">
        <v>18</v>
      </c>
      <c r="M4" s="13" t="s">
        <v>19</v>
      </c>
      <c r="N4" s="13" t="s">
        <v>25</v>
      </c>
      <c r="O4" s="13" t="s">
        <v>27</v>
      </c>
      <c r="P4" s="13" t="s">
        <v>29</v>
      </c>
      <c r="Q4" s="13" t="s">
        <v>30</v>
      </c>
      <c r="R4" s="13" t="s">
        <v>33</v>
      </c>
      <c r="S4" s="13" t="s">
        <v>35</v>
      </c>
      <c r="T4" s="13" t="s">
        <v>36</v>
      </c>
      <c r="U4" s="13" t="s">
        <v>37</v>
      </c>
      <c r="V4" s="13" t="s">
        <v>40</v>
      </c>
      <c r="W4" s="13" t="s">
        <v>41</v>
      </c>
      <c r="X4" s="13" t="s">
        <v>42</v>
      </c>
      <c r="Y4" s="13" t="s">
        <v>45</v>
      </c>
      <c r="Z4" s="13" t="s">
        <v>47</v>
      </c>
      <c r="AA4" s="13" t="s">
        <v>49</v>
      </c>
    </row>
    <row r="5" spans="1:27" ht="25.5" x14ac:dyDescent="0.25">
      <c r="A5" s="23" t="s">
        <v>97</v>
      </c>
      <c r="B5" s="23">
        <v>1</v>
      </c>
      <c r="C5" s="23" t="s">
        <v>258</v>
      </c>
      <c r="D5" s="23"/>
      <c r="E5" s="24" t="str">
        <f>TABLA_ESG_CRITERIOS[[#This Row],[Criterio]]&amp;" "&amp;TABLA_ESG_CRITERIOS[[#This Row],[Titulo]]</f>
        <v>Parte 1 Criterios y directrices para el aseguramiento interno de la calidad</v>
      </c>
      <c r="F5" s="23"/>
      <c r="G5" s="23"/>
      <c r="H5" s="23"/>
      <c r="I5" s="23"/>
      <c r="J5" s="23"/>
      <c r="K5" s="23"/>
      <c r="L5" s="23"/>
      <c r="M5" s="23"/>
      <c r="N5" s="23"/>
      <c r="O5" s="23"/>
      <c r="P5" s="23"/>
      <c r="Q5" s="23"/>
      <c r="R5" s="23"/>
      <c r="S5" s="23"/>
      <c r="T5" s="23"/>
      <c r="U5" s="23"/>
      <c r="V5" s="23"/>
      <c r="W5" s="23"/>
      <c r="X5" s="23"/>
      <c r="Y5" s="23"/>
      <c r="Z5" s="23"/>
      <c r="AA5" s="23"/>
    </row>
    <row r="6" spans="1:27" s="3" customFormat="1" ht="51" x14ac:dyDescent="0.25">
      <c r="A6" s="18" t="s">
        <v>65</v>
      </c>
      <c r="B6" s="18">
        <v>1</v>
      </c>
      <c r="C6" s="18" t="s">
        <v>66</v>
      </c>
      <c r="D6" s="18" t="s">
        <v>67</v>
      </c>
      <c r="E6" s="25" t="str">
        <f>TABLA_ESG_CRITERIOS[[#This Row],[Criterio]]&amp;" "&amp;TABLA_ESG_CRITERIOS[[#This Row],[Titulo]]</f>
        <v>Criterio 1.1 Política de aseguramiento de calidad</v>
      </c>
      <c r="F6" s="18"/>
      <c r="G6" s="18"/>
      <c r="H6" s="18"/>
      <c r="I6" s="18"/>
      <c r="J6" s="18"/>
      <c r="K6" s="18"/>
      <c r="L6" s="18"/>
      <c r="M6" s="18"/>
      <c r="N6" s="18"/>
      <c r="O6" s="18"/>
      <c r="P6" s="18"/>
      <c r="Q6" s="18"/>
      <c r="R6" s="18"/>
      <c r="S6" s="18"/>
      <c r="T6" s="18"/>
      <c r="U6" s="18"/>
      <c r="V6" s="18"/>
      <c r="W6" s="18"/>
      <c r="X6" s="18"/>
      <c r="Y6" s="18"/>
      <c r="Z6" s="18"/>
      <c r="AA6" s="18"/>
    </row>
    <row r="7" spans="1:27" ht="76.5" x14ac:dyDescent="0.25">
      <c r="A7" s="18" t="s">
        <v>70</v>
      </c>
      <c r="B7" s="18">
        <v>1</v>
      </c>
      <c r="C7" s="18" t="s">
        <v>61</v>
      </c>
      <c r="D7" s="18" t="s">
        <v>69</v>
      </c>
      <c r="E7" s="25" t="str">
        <f>TABLA_ESG_CRITERIOS[[#This Row],[Criterio]]&amp;" "&amp;TABLA_ESG_CRITERIOS[[#This Row],[Titulo]]</f>
        <v>Criterio 1.2 Diseño y aprobación de programas</v>
      </c>
      <c r="F7" s="18"/>
      <c r="G7" s="18"/>
      <c r="H7" s="18"/>
      <c r="I7" s="18"/>
      <c r="J7" s="18"/>
      <c r="K7" s="18"/>
      <c r="L7" s="18"/>
      <c r="M7" s="18"/>
      <c r="N7" s="18"/>
      <c r="O7" s="18"/>
      <c r="P7" s="18"/>
      <c r="Q7" s="18"/>
      <c r="R7" s="18"/>
      <c r="S7" s="18"/>
      <c r="T7" s="18"/>
      <c r="U7" s="18"/>
      <c r="V7" s="18"/>
      <c r="W7" s="18"/>
      <c r="X7" s="18"/>
      <c r="Y7" s="18"/>
      <c r="Z7" s="18"/>
      <c r="AA7" s="18"/>
    </row>
    <row r="8" spans="1:27" ht="38.25" x14ac:dyDescent="0.25">
      <c r="A8" s="18" t="s">
        <v>71</v>
      </c>
      <c r="B8" s="18">
        <v>1</v>
      </c>
      <c r="C8" s="18" t="s">
        <v>72</v>
      </c>
      <c r="D8" s="18" t="s">
        <v>73</v>
      </c>
      <c r="E8" s="25" t="str">
        <f>TABLA_ESG_CRITERIOS[[#This Row],[Criterio]]&amp;" "&amp;TABLA_ESG_CRITERIOS[[#This Row],[Titulo]]</f>
        <v>Criterio 1.3 Enseñanza, aprendizaje y evaluación centrados en el estudiante</v>
      </c>
      <c r="F8" s="18"/>
      <c r="G8" s="18"/>
      <c r="H8" s="18"/>
      <c r="I8" s="18"/>
      <c r="J8" s="18"/>
      <c r="K8" s="18"/>
      <c r="L8" s="18"/>
      <c r="M8" s="18"/>
      <c r="N8" s="18"/>
      <c r="O8" s="18"/>
      <c r="P8" s="18"/>
      <c r="Q8" s="18"/>
      <c r="R8" s="18"/>
      <c r="S8" s="18"/>
      <c r="T8" s="18"/>
      <c r="U8" s="18"/>
      <c r="V8" s="18"/>
      <c r="W8" s="18"/>
      <c r="X8" s="18"/>
      <c r="Y8" s="18"/>
      <c r="Z8" s="18"/>
      <c r="AA8" s="18"/>
    </row>
    <row r="9" spans="1:27" ht="38.25" x14ac:dyDescent="0.25">
      <c r="A9" s="18" t="s">
        <v>75</v>
      </c>
      <c r="B9" s="18">
        <v>1</v>
      </c>
      <c r="C9" s="18" t="s">
        <v>76</v>
      </c>
      <c r="D9" s="18" t="s">
        <v>77</v>
      </c>
      <c r="E9" s="25" t="str">
        <f>TABLA_ESG_CRITERIOS[[#This Row],[Criterio]]&amp;" "&amp;TABLA_ESG_CRITERIOS[[#This Row],[Titulo]]</f>
        <v>Criterio 1.4  Admisión, evolución, reconocimiento y certificación de los estudiantes</v>
      </c>
      <c r="F9" s="18"/>
      <c r="G9" s="18"/>
      <c r="H9" s="18"/>
      <c r="I9" s="18"/>
      <c r="J9" s="18"/>
      <c r="K9" s="18"/>
      <c r="L9" s="18"/>
      <c r="M9" s="18"/>
      <c r="N9" s="18"/>
      <c r="O9" s="18"/>
      <c r="P9" s="18"/>
      <c r="Q9" s="18"/>
      <c r="R9" s="18"/>
      <c r="S9" s="18"/>
      <c r="T9" s="18"/>
      <c r="U9" s="18"/>
      <c r="V9" s="18"/>
      <c r="W9" s="18"/>
      <c r="X9" s="18"/>
      <c r="Y9" s="18"/>
      <c r="Z9" s="18"/>
      <c r="AA9" s="18"/>
    </row>
    <row r="10" spans="1:27" ht="25.5" x14ac:dyDescent="0.25">
      <c r="A10" s="18" t="s">
        <v>78</v>
      </c>
      <c r="B10" s="18">
        <v>1</v>
      </c>
      <c r="C10" s="18" t="s">
        <v>79</v>
      </c>
      <c r="D10" s="18" t="s">
        <v>80</v>
      </c>
      <c r="E10" s="25" t="str">
        <f>TABLA_ESG_CRITERIOS[[#This Row],[Criterio]]&amp;" "&amp;TABLA_ESG_CRITERIOS[[#This Row],[Titulo]]</f>
        <v>Criterio 1.5 Personal docente</v>
      </c>
      <c r="F10" s="18"/>
      <c r="G10" s="18"/>
      <c r="H10" s="18"/>
      <c r="I10" s="18"/>
      <c r="J10" s="18"/>
      <c r="K10" s="18"/>
      <c r="L10" s="18"/>
      <c r="M10" s="18"/>
      <c r="N10" s="18"/>
      <c r="O10" s="18"/>
      <c r="P10" s="18"/>
      <c r="Q10" s="18"/>
      <c r="R10" s="18"/>
      <c r="S10" s="18"/>
      <c r="T10" s="18"/>
      <c r="U10" s="18"/>
      <c r="V10" s="18"/>
      <c r="W10" s="18"/>
      <c r="X10" s="18"/>
      <c r="Y10" s="18"/>
      <c r="Z10" s="18"/>
      <c r="AA10" s="18"/>
    </row>
    <row r="11" spans="1:27" ht="38.25" x14ac:dyDescent="0.25">
      <c r="A11" s="18" t="s">
        <v>81</v>
      </c>
      <c r="B11" s="18">
        <v>1</v>
      </c>
      <c r="C11" s="18" t="s">
        <v>84</v>
      </c>
      <c r="D11" s="18" t="s">
        <v>85</v>
      </c>
      <c r="E11" s="25" t="str">
        <f>TABLA_ESG_CRITERIOS[[#This Row],[Criterio]]&amp;" "&amp;TABLA_ESG_CRITERIOS[[#This Row],[Titulo]]</f>
        <v>Criterio 1.6 Recursos para el aprendizaje y apoyo a los estudiantes</v>
      </c>
      <c r="F11" s="18"/>
      <c r="G11" s="18"/>
      <c r="H11" s="18"/>
      <c r="I11" s="18"/>
      <c r="J11" s="18"/>
      <c r="K11" s="18"/>
      <c r="L11" s="18"/>
      <c r="M11" s="18"/>
      <c r="N11" s="18"/>
      <c r="O11" s="18"/>
      <c r="P11" s="18"/>
      <c r="Q11" s="18"/>
      <c r="R11" s="18"/>
      <c r="S11" s="18"/>
      <c r="T11" s="18"/>
      <c r="U11" s="18"/>
      <c r="V11" s="18"/>
      <c r="W11" s="18"/>
      <c r="X11" s="18"/>
      <c r="Y11" s="18"/>
      <c r="Z11" s="18"/>
      <c r="AA11" s="18"/>
    </row>
    <row r="12" spans="1:27" ht="25.5" x14ac:dyDescent="0.25">
      <c r="A12" s="18" t="s">
        <v>82</v>
      </c>
      <c r="B12" s="18">
        <v>1</v>
      </c>
      <c r="C12" s="18" t="s">
        <v>87</v>
      </c>
      <c r="D12" s="18" t="s">
        <v>86</v>
      </c>
      <c r="E12" s="25" t="str">
        <f>TABLA_ESG_CRITERIOS[[#This Row],[Criterio]]&amp;" "&amp;TABLA_ESG_CRITERIOS[[#This Row],[Titulo]]</f>
        <v>Criterio 1.7 Gestión de la información</v>
      </c>
      <c r="F12" s="18"/>
      <c r="G12" s="18"/>
      <c r="H12" s="18"/>
      <c r="I12" s="18"/>
      <c r="J12" s="18"/>
      <c r="K12" s="18"/>
      <c r="L12" s="18"/>
      <c r="M12" s="18"/>
      <c r="N12" s="18"/>
      <c r="O12" s="18"/>
      <c r="P12" s="18"/>
      <c r="Q12" s="18"/>
      <c r="R12" s="18"/>
      <c r="S12" s="18"/>
      <c r="T12" s="18"/>
      <c r="U12" s="18"/>
      <c r="V12" s="18"/>
      <c r="W12" s="18"/>
      <c r="X12" s="18"/>
      <c r="Y12" s="18"/>
      <c r="Z12" s="18"/>
      <c r="AA12" s="18"/>
    </row>
    <row r="13" spans="1:27" ht="25.5" x14ac:dyDescent="0.25">
      <c r="A13" s="18" t="s">
        <v>83</v>
      </c>
      <c r="B13" s="18">
        <v>1</v>
      </c>
      <c r="C13" s="18" t="s">
        <v>89</v>
      </c>
      <c r="D13" s="18" t="s">
        <v>88</v>
      </c>
      <c r="E13" s="25" t="str">
        <f>TABLA_ESG_CRITERIOS[[#This Row],[Criterio]]&amp;" "&amp;TABLA_ESG_CRITERIOS[[#This Row],[Titulo]]</f>
        <v>Criterio 1.8 Información pública</v>
      </c>
      <c r="F13" s="18"/>
      <c r="G13" s="18"/>
      <c r="H13" s="18"/>
      <c r="I13" s="18"/>
      <c r="J13" s="18"/>
      <c r="K13" s="18"/>
      <c r="L13" s="18"/>
      <c r="M13" s="18"/>
      <c r="N13" s="18"/>
      <c r="O13" s="18"/>
      <c r="P13" s="18"/>
      <c r="Q13" s="18"/>
      <c r="R13" s="18"/>
      <c r="S13" s="18"/>
      <c r="T13" s="18"/>
      <c r="U13" s="18"/>
      <c r="V13" s="18"/>
      <c r="W13" s="18"/>
      <c r="X13" s="18"/>
      <c r="Y13" s="18"/>
      <c r="Z13" s="18"/>
      <c r="AA13" s="18"/>
    </row>
    <row r="14" spans="1:27" ht="63.75" x14ac:dyDescent="0.25">
      <c r="A14" s="18" t="s">
        <v>90</v>
      </c>
      <c r="B14" s="18">
        <v>1</v>
      </c>
      <c r="C14" s="18" t="s">
        <v>92</v>
      </c>
      <c r="D14" s="18" t="s">
        <v>93</v>
      </c>
      <c r="E14" s="25" t="str">
        <f>TABLA_ESG_CRITERIOS[[#This Row],[Criterio]]&amp;" "&amp;TABLA_ESG_CRITERIOS[[#This Row],[Titulo]]</f>
        <v>Criterio 1.9 Seguimiento continuo y evaluación periódica de los programas</v>
      </c>
      <c r="F14" s="18"/>
      <c r="G14" s="18"/>
      <c r="H14" s="18"/>
      <c r="I14" s="18"/>
      <c r="J14" s="18"/>
      <c r="K14" s="18"/>
      <c r="L14" s="18"/>
      <c r="M14" s="18"/>
      <c r="N14" s="18"/>
      <c r="O14" s="18"/>
      <c r="P14" s="18"/>
      <c r="Q14" s="18"/>
      <c r="R14" s="18"/>
      <c r="S14" s="18"/>
      <c r="T14" s="18"/>
      <c r="U14" s="18"/>
      <c r="V14" s="18"/>
      <c r="W14" s="18"/>
      <c r="X14" s="18"/>
      <c r="Y14" s="18"/>
      <c r="Z14" s="18"/>
      <c r="AA14" s="18"/>
    </row>
    <row r="15" spans="1:27" ht="25.5" x14ac:dyDescent="0.25">
      <c r="A15" s="18" t="s">
        <v>91</v>
      </c>
      <c r="B15" s="18">
        <v>1</v>
      </c>
      <c r="C15" s="18" t="s">
        <v>95</v>
      </c>
      <c r="D15" s="18" t="s">
        <v>94</v>
      </c>
      <c r="E15" s="25" t="str">
        <f>TABLA_ESG_CRITERIOS[[#This Row],[Criterio]]&amp;" "&amp;TABLA_ESG_CRITERIOS[[#This Row],[Titulo]]</f>
        <v>Criterio 1.10 Aseguramiento externo de la calidad cíclico</v>
      </c>
      <c r="F15" s="18"/>
      <c r="G15" s="18"/>
      <c r="H15" s="18"/>
      <c r="I15" s="18"/>
      <c r="J15" s="18"/>
      <c r="K15" s="18"/>
      <c r="L15" s="18"/>
      <c r="M15" s="18"/>
      <c r="N15" s="18"/>
      <c r="O15" s="18"/>
      <c r="P15" s="18"/>
      <c r="Q15" s="18"/>
      <c r="R15" s="18"/>
      <c r="S15" s="18"/>
      <c r="T15" s="18"/>
      <c r="U15" s="18"/>
      <c r="V15" s="18"/>
      <c r="W15" s="18"/>
      <c r="X15" s="18"/>
      <c r="Y15" s="18"/>
      <c r="Z15" s="18"/>
      <c r="AA15" s="18"/>
    </row>
    <row r="16" spans="1:27" ht="25.5" x14ac:dyDescent="0.25">
      <c r="A16" s="23" t="s">
        <v>98</v>
      </c>
      <c r="B16" s="23">
        <v>2</v>
      </c>
      <c r="C16" s="23" t="s">
        <v>259</v>
      </c>
      <c r="D16" s="23"/>
      <c r="E16" s="24" t="str">
        <f>TABLA_ESG_CRITERIOS[[#This Row],[Criterio]]&amp;" "&amp;TABLA_ESG_CRITERIOS[[#This Row],[Titulo]]</f>
        <v>Parte 2 Criterios y directrices para la el aseguramiento externo de la calidad</v>
      </c>
      <c r="F16" s="23"/>
      <c r="G16" s="23"/>
      <c r="H16" s="23"/>
      <c r="I16" s="23"/>
      <c r="J16" s="23"/>
      <c r="K16" s="23"/>
      <c r="L16" s="23"/>
      <c r="M16" s="23"/>
      <c r="N16" s="23"/>
      <c r="O16" s="23"/>
      <c r="P16" s="23"/>
      <c r="Q16" s="23"/>
      <c r="R16" s="23"/>
      <c r="S16" s="23"/>
      <c r="T16" s="23"/>
      <c r="U16" s="23"/>
      <c r="V16" s="23"/>
      <c r="W16" s="23"/>
      <c r="X16" s="23"/>
      <c r="Y16" s="23"/>
      <c r="Z16" s="23"/>
      <c r="AA16" s="23"/>
    </row>
    <row r="17" spans="1:27" ht="25.5" x14ac:dyDescent="0.25">
      <c r="A17" s="18" t="s">
        <v>99</v>
      </c>
      <c r="B17" s="18">
        <v>2</v>
      </c>
      <c r="C17" s="18" t="s">
        <v>106</v>
      </c>
      <c r="D17" s="18" t="s">
        <v>107</v>
      </c>
      <c r="E17" s="25" t="str">
        <f>TABLA_ESG_CRITERIOS[[#This Row],[Criterio]]&amp;" "&amp;TABLA_ESG_CRITERIOS[[#This Row],[Titulo]]</f>
        <v>Criterio 2.1 Importancia del aseguramiento interno de la calidad</v>
      </c>
      <c r="F17" s="18"/>
      <c r="G17" s="18"/>
      <c r="H17" s="18"/>
      <c r="I17" s="18"/>
      <c r="J17" s="18"/>
      <c r="K17" s="18"/>
      <c r="L17" s="18"/>
      <c r="M17" s="18"/>
      <c r="N17" s="18"/>
      <c r="O17" s="18"/>
      <c r="P17" s="18"/>
      <c r="Q17" s="18"/>
      <c r="R17" s="18"/>
      <c r="S17" s="18"/>
      <c r="T17" s="18"/>
      <c r="U17" s="18"/>
      <c r="V17" s="18"/>
      <c r="W17" s="18"/>
      <c r="X17" s="18"/>
      <c r="Y17" s="18"/>
      <c r="Z17" s="18"/>
      <c r="AA17" s="18"/>
    </row>
    <row r="18" spans="1:27" ht="51" x14ac:dyDescent="0.25">
      <c r="A18" s="18" t="s">
        <v>100</v>
      </c>
      <c r="B18" s="18">
        <v>2</v>
      </c>
      <c r="C18" s="18" t="s">
        <v>109</v>
      </c>
      <c r="D18" s="18" t="s">
        <v>108</v>
      </c>
      <c r="E18" s="25" t="str">
        <f>TABLA_ESG_CRITERIOS[[#This Row],[Criterio]]&amp;" "&amp;TABLA_ESG_CRITERIOS[[#This Row],[Titulo]]</f>
        <v>Criterio 2.2 Diseño de metodologías adecuadas a sus fines.</v>
      </c>
      <c r="F18" s="18"/>
      <c r="G18" s="18"/>
      <c r="H18" s="18"/>
      <c r="I18" s="18"/>
      <c r="J18" s="18"/>
      <c r="K18" s="18"/>
      <c r="L18" s="18"/>
      <c r="M18" s="18"/>
      <c r="N18" s="18"/>
      <c r="O18" s="18"/>
      <c r="P18" s="18"/>
      <c r="Q18" s="18"/>
      <c r="R18" s="18"/>
      <c r="S18" s="18"/>
      <c r="T18" s="18"/>
      <c r="U18" s="18"/>
      <c r="V18" s="18"/>
      <c r="W18" s="18"/>
      <c r="X18" s="18"/>
      <c r="Y18" s="18"/>
      <c r="Z18" s="18"/>
      <c r="AA18" s="18"/>
    </row>
    <row r="19" spans="1:27" ht="76.5" x14ac:dyDescent="0.25">
      <c r="A19" s="18" t="s">
        <v>101</v>
      </c>
      <c r="B19" s="18">
        <v>2</v>
      </c>
      <c r="C19" s="18" t="s">
        <v>111</v>
      </c>
      <c r="D19" s="18" t="s">
        <v>110</v>
      </c>
      <c r="E19" s="25" t="str">
        <f>TABLA_ESG_CRITERIOS[[#This Row],[Criterio]]&amp;" "&amp;TABLA_ESG_CRITERIOS[[#This Row],[Titulo]]</f>
        <v>Criterio 2.3 Implantación de procesos</v>
      </c>
      <c r="F19" s="18"/>
      <c r="G19" s="18"/>
      <c r="H19" s="18"/>
      <c r="I19" s="18"/>
      <c r="J19" s="18"/>
      <c r="K19" s="18"/>
      <c r="L19" s="18"/>
      <c r="M19" s="18"/>
      <c r="N19" s="18"/>
      <c r="O19" s="18"/>
      <c r="P19" s="18"/>
      <c r="Q19" s="18"/>
      <c r="R19" s="18"/>
      <c r="S19" s="18"/>
      <c r="T19" s="18"/>
      <c r="U19" s="18"/>
      <c r="V19" s="18"/>
      <c r="W19" s="18"/>
      <c r="X19" s="18"/>
      <c r="Y19" s="18"/>
      <c r="Z19" s="18"/>
      <c r="AA19" s="18"/>
    </row>
    <row r="20" spans="1:27" ht="25.5" x14ac:dyDescent="0.25">
      <c r="A20" s="18" t="s">
        <v>102</v>
      </c>
      <c r="B20" s="18">
        <v>2</v>
      </c>
      <c r="C20" s="18" t="s">
        <v>113</v>
      </c>
      <c r="D20" s="18" t="s">
        <v>112</v>
      </c>
      <c r="E20" s="25" t="str">
        <f>TABLA_ESG_CRITERIOS[[#This Row],[Criterio]]&amp;" "&amp;TABLA_ESG_CRITERIOS[[#This Row],[Titulo]]</f>
        <v>Criterio 2.4 Pares evaluadores</v>
      </c>
      <c r="F20" s="18"/>
      <c r="G20" s="18"/>
      <c r="H20" s="18"/>
      <c r="I20" s="18"/>
      <c r="J20" s="18"/>
      <c r="K20" s="18"/>
      <c r="L20" s="18"/>
      <c r="M20" s="18"/>
      <c r="N20" s="18"/>
      <c r="O20" s="18"/>
      <c r="P20" s="18"/>
      <c r="Q20" s="18"/>
      <c r="R20" s="18"/>
      <c r="S20" s="18"/>
      <c r="T20" s="18"/>
      <c r="U20" s="18"/>
      <c r="V20" s="18"/>
      <c r="W20" s="18"/>
      <c r="X20" s="18"/>
      <c r="Y20" s="18"/>
      <c r="Z20" s="18"/>
      <c r="AA20" s="18"/>
    </row>
    <row r="21" spans="1:27" ht="38.25" x14ac:dyDescent="0.25">
      <c r="A21" s="18" t="s">
        <v>103</v>
      </c>
      <c r="B21" s="18">
        <v>2</v>
      </c>
      <c r="C21" s="18" t="s">
        <v>114</v>
      </c>
      <c r="D21" s="18" t="s">
        <v>115</v>
      </c>
      <c r="E21" s="25" t="str">
        <f>TABLA_ESG_CRITERIOS[[#This Row],[Criterio]]&amp;" "&amp;TABLA_ESG_CRITERIOS[[#This Row],[Titulo]]</f>
        <v>Criterio 2.5 Criterios para fundamentar los resultados</v>
      </c>
      <c r="F21" s="18"/>
      <c r="G21" s="18"/>
      <c r="H21" s="18"/>
      <c r="I21" s="18"/>
      <c r="J21" s="18"/>
      <c r="K21" s="18"/>
      <c r="L21" s="18"/>
      <c r="M21" s="18"/>
      <c r="N21" s="18"/>
      <c r="O21" s="18"/>
      <c r="P21" s="18"/>
      <c r="Q21" s="18"/>
      <c r="R21" s="18"/>
      <c r="S21" s="18"/>
      <c r="T21" s="18"/>
      <c r="U21" s="18"/>
      <c r="V21" s="18"/>
      <c r="W21" s="18"/>
      <c r="X21" s="18"/>
      <c r="Y21" s="18"/>
      <c r="Z21" s="18"/>
      <c r="AA21" s="18"/>
    </row>
    <row r="22" spans="1:27" ht="51" x14ac:dyDescent="0.25">
      <c r="A22" s="18" t="s">
        <v>104</v>
      </c>
      <c r="B22" s="18">
        <v>2</v>
      </c>
      <c r="C22" s="18" t="s">
        <v>117</v>
      </c>
      <c r="D22" s="18" t="s">
        <v>116</v>
      </c>
      <c r="E22" s="25" t="str">
        <f>TABLA_ESG_CRITERIOS[[#This Row],[Criterio]]&amp;" "&amp;TABLA_ESG_CRITERIOS[[#This Row],[Titulo]]</f>
        <v>Criterio 2.6 Informes</v>
      </c>
      <c r="F22" s="18"/>
      <c r="G22" s="18"/>
      <c r="H22" s="18"/>
      <c r="I22" s="18"/>
      <c r="J22" s="18"/>
      <c r="K22" s="18"/>
      <c r="L22" s="18"/>
      <c r="M22" s="18"/>
      <c r="N22" s="18"/>
      <c r="O22" s="18"/>
      <c r="P22" s="18"/>
      <c r="Q22" s="18"/>
      <c r="R22" s="18"/>
      <c r="S22" s="18"/>
      <c r="T22" s="18"/>
      <c r="U22" s="18"/>
      <c r="V22" s="18"/>
      <c r="W22" s="18"/>
      <c r="X22" s="18"/>
      <c r="Y22" s="18"/>
      <c r="Z22" s="18"/>
      <c r="AA22" s="18"/>
    </row>
    <row r="23" spans="1:27" ht="38.25" x14ac:dyDescent="0.25">
      <c r="A23" s="18" t="s">
        <v>105</v>
      </c>
      <c r="B23" s="18">
        <v>2</v>
      </c>
      <c r="C23" s="18" t="s">
        <v>119</v>
      </c>
      <c r="D23" s="18" t="s">
        <v>118</v>
      </c>
      <c r="E23" s="25" t="str">
        <f>TABLA_ESG_CRITERIOS[[#This Row],[Criterio]]&amp;" "&amp;TABLA_ESG_CRITERIOS[[#This Row],[Titulo]]</f>
        <v>Criterio 2.7 Reclamaciones y recursos.</v>
      </c>
      <c r="F23" s="18"/>
      <c r="G23" s="18"/>
      <c r="H23" s="18"/>
      <c r="I23" s="18"/>
      <c r="J23" s="18"/>
      <c r="K23" s="18"/>
      <c r="L23" s="18"/>
      <c r="M23" s="18"/>
      <c r="N23" s="18"/>
      <c r="O23" s="18"/>
      <c r="P23" s="18"/>
      <c r="Q23" s="18"/>
      <c r="R23" s="18"/>
      <c r="S23" s="18"/>
      <c r="T23" s="18"/>
      <c r="U23" s="18"/>
      <c r="V23" s="18"/>
      <c r="W23" s="18"/>
      <c r="X23" s="18"/>
      <c r="Y23" s="18"/>
      <c r="Z23" s="18"/>
      <c r="AA23" s="18"/>
    </row>
    <row r="24" spans="1:27" ht="25.5" x14ac:dyDescent="0.25">
      <c r="A24" s="23" t="s">
        <v>121</v>
      </c>
      <c r="B24" s="23">
        <v>3</v>
      </c>
      <c r="C24" s="23" t="s">
        <v>260</v>
      </c>
      <c r="D24" s="23"/>
      <c r="E24" s="24" t="str">
        <f>TABLA_ESG_CRITERIOS[[#This Row],[Criterio]]&amp;" "&amp;TABLA_ESG_CRITERIOS[[#This Row],[Titulo]]</f>
        <v>Parte 3 Criterios y directrices europeos para las agencias de aseguramiento externo de la calidad</v>
      </c>
      <c r="F24" s="23"/>
      <c r="G24" s="23"/>
      <c r="H24" s="23"/>
      <c r="I24" s="23"/>
      <c r="J24" s="23"/>
      <c r="K24" s="23"/>
      <c r="L24" s="23"/>
      <c r="M24" s="23"/>
      <c r="N24" s="23"/>
      <c r="O24" s="23"/>
      <c r="P24" s="23"/>
      <c r="Q24" s="23"/>
      <c r="R24" s="23"/>
      <c r="S24" s="23"/>
      <c r="T24" s="23"/>
      <c r="U24" s="23"/>
      <c r="V24" s="23"/>
      <c r="W24" s="23"/>
      <c r="X24" s="23"/>
      <c r="Y24" s="23"/>
      <c r="Z24" s="23"/>
      <c r="AA24" s="23"/>
    </row>
    <row r="25" spans="1:27" ht="63.75" x14ac:dyDescent="0.25">
      <c r="A25" s="26" t="s">
        <v>125</v>
      </c>
      <c r="B25" s="26">
        <v>3</v>
      </c>
      <c r="C25" s="26" t="s">
        <v>124</v>
      </c>
      <c r="D25" s="26" t="s">
        <v>123</v>
      </c>
      <c r="E25" s="26" t="str">
        <f>TABLA_ESG_CRITERIOS[[#This Row],[Criterio]]&amp;" "&amp;TABLA_ESG_CRITERIOS[[#This Row],[Titulo]]</f>
        <v>Criterio 3.1 Actividades, política y procesos de aseguramiento de la calidad</v>
      </c>
      <c r="F25" s="26"/>
      <c r="G25" s="26"/>
      <c r="H25" s="26"/>
      <c r="I25" s="26"/>
      <c r="J25" s="26"/>
      <c r="K25" s="26"/>
      <c r="L25" s="26"/>
      <c r="M25" s="26"/>
      <c r="N25" s="26"/>
      <c r="O25" s="26"/>
      <c r="P25" s="26"/>
      <c r="Q25" s="26"/>
      <c r="R25" s="26"/>
      <c r="S25" s="26"/>
      <c r="T25" s="26"/>
      <c r="U25" s="26"/>
      <c r="V25" s="26"/>
      <c r="W25" s="26"/>
      <c r="X25" s="26"/>
      <c r="Y25" s="26"/>
      <c r="Z25" s="26"/>
      <c r="AA25" s="26"/>
    </row>
    <row r="26" spans="1:27" ht="38.25" x14ac:dyDescent="0.25">
      <c r="A26" s="26" t="s">
        <v>126</v>
      </c>
      <c r="B26" s="26">
        <v>3</v>
      </c>
      <c r="C26" s="26" t="s">
        <v>143</v>
      </c>
      <c r="D26" s="26" t="s">
        <v>142</v>
      </c>
      <c r="E26" s="26" t="str">
        <f>TABLA_ESG_CRITERIOS[[#This Row],[Criterio]]&amp;" "&amp;TABLA_ESG_CRITERIOS[[#This Row],[Titulo]]</f>
        <v>Criterio 3.2 Estatus oficial</v>
      </c>
      <c r="F26" s="26"/>
      <c r="G26" s="26"/>
      <c r="H26" s="26"/>
      <c r="I26" s="26"/>
      <c r="J26" s="26"/>
      <c r="K26" s="26"/>
      <c r="L26" s="26"/>
      <c r="M26" s="26"/>
      <c r="N26" s="26"/>
      <c r="O26" s="26"/>
      <c r="P26" s="26"/>
      <c r="Q26" s="26"/>
      <c r="R26" s="26"/>
      <c r="S26" s="26"/>
      <c r="T26" s="26"/>
      <c r="U26" s="26"/>
      <c r="V26" s="26"/>
      <c r="W26" s="26"/>
      <c r="X26" s="26"/>
      <c r="Y26" s="26"/>
      <c r="Z26" s="26"/>
      <c r="AA26" s="26"/>
    </row>
    <row r="27" spans="1:27" ht="38.25" x14ac:dyDescent="0.25">
      <c r="A27" s="26" t="s">
        <v>127</v>
      </c>
      <c r="B27" s="26">
        <v>3</v>
      </c>
      <c r="C27" s="26" t="s">
        <v>141</v>
      </c>
      <c r="D27" s="26" t="s">
        <v>140</v>
      </c>
      <c r="E27" s="26" t="str">
        <f>TABLA_ESG_CRITERIOS[[#This Row],[Criterio]]&amp;" "&amp;TABLA_ESG_CRITERIOS[[#This Row],[Titulo]]</f>
        <v>Criterio 3.3 Independencia</v>
      </c>
      <c r="F27" s="26"/>
      <c r="G27" s="26"/>
      <c r="H27" s="26"/>
      <c r="I27" s="26"/>
      <c r="J27" s="26"/>
      <c r="K27" s="26"/>
      <c r="L27" s="26"/>
      <c r="M27" s="26"/>
      <c r="N27" s="26"/>
      <c r="O27" s="26"/>
      <c r="P27" s="26"/>
      <c r="Q27" s="26"/>
      <c r="R27" s="26"/>
      <c r="S27" s="26"/>
      <c r="T27" s="26"/>
      <c r="U27" s="26"/>
      <c r="V27" s="26"/>
      <c r="W27" s="26"/>
      <c r="X27" s="26"/>
      <c r="Y27" s="26"/>
      <c r="Z27" s="26"/>
      <c r="AA27" s="26"/>
    </row>
    <row r="28" spans="1:27" ht="25.5" x14ac:dyDescent="0.25">
      <c r="A28" s="26" t="s">
        <v>128</v>
      </c>
      <c r="B28" s="26">
        <v>3</v>
      </c>
      <c r="C28" s="26" t="s">
        <v>139</v>
      </c>
      <c r="D28" s="26" t="s">
        <v>138</v>
      </c>
      <c r="E28" s="26" t="str">
        <f>TABLA_ESG_CRITERIOS[[#This Row],[Criterio]]&amp;" "&amp;TABLA_ESG_CRITERIOS[[#This Row],[Titulo]]</f>
        <v>Criterio 3.4 Análisis temáticos</v>
      </c>
      <c r="F28" s="26"/>
      <c r="G28" s="26"/>
      <c r="H28" s="26"/>
      <c r="I28" s="26"/>
      <c r="J28" s="26"/>
      <c r="K28" s="26"/>
      <c r="L28" s="26"/>
      <c r="M28" s="26"/>
      <c r="N28" s="26"/>
      <c r="O28" s="26"/>
      <c r="P28" s="26"/>
      <c r="Q28" s="26"/>
      <c r="R28" s="26"/>
      <c r="S28" s="26"/>
      <c r="T28" s="26"/>
      <c r="U28" s="26"/>
      <c r="V28" s="26"/>
      <c r="W28" s="26"/>
      <c r="X28" s="26"/>
      <c r="Y28" s="26"/>
      <c r="Z28" s="26"/>
      <c r="AA28" s="26"/>
    </row>
    <row r="29" spans="1:27" ht="25.5" x14ac:dyDescent="0.25">
      <c r="A29" s="26" t="s">
        <v>129</v>
      </c>
      <c r="B29" s="26">
        <v>3</v>
      </c>
      <c r="C29" s="26" t="s">
        <v>137</v>
      </c>
      <c r="D29" s="26" t="s">
        <v>136</v>
      </c>
      <c r="E29" s="26" t="str">
        <f>TABLA_ESG_CRITERIOS[[#This Row],[Criterio]]&amp;" "&amp;TABLA_ESG_CRITERIOS[[#This Row],[Titulo]]</f>
        <v>Criterio 3.5 Recursos</v>
      </c>
      <c r="F29" s="26"/>
      <c r="G29" s="26"/>
      <c r="H29" s="26"/>
      <c r="I29" s="26"/>
      <c r="J29" s="26"/>
      <c r="K29" s="26"/>
      <c r="L29" s="26"/>
      <c r="M29" s="26"/>
      <c r="N29" s="26"/>
      <c r="O29" s="26"/>
      <c r="P29" s="26"/>
      <c r="Q29" s="26"/>
      <c r="R29" s="26"/>
      <c r="S29" s="26"/>
      <c r="T29" s="26"/>
      <c r="U29" s="26"/>
      <c r="V29" s="26"/>
      <c r="W29" s="26"/>
      <c r="X29" s="26"/>
      <c r="Y29" s="26"/>
      <c r="Z29" s="26"/>
      <c r="AA29" s="26"/>
    </row>
    <row r="30" spans="1:27" ht="25.5" x14ac:dyDescent="0.25">
      <c r="A30" s="26" t="s">
        <v>130</v>
      </c>
      <c r="B30" s="26">
        <v>3</v>
      </c>
      <c r="C30" s="26" t="s">
        <v>135</v>
      </c>
      <c r="D30" s="26" t="s">
        <v>134</v>
      </c>
      <c r="E30" s="26" t="str">
        <f>TABLA_ESG_CRITERIOS[[#This Row],[Criterio]]&amp;" "&amp;TABLA_ESG_CRITERIOS[[#This Row],[Titulo]]</f>
        <v>Criterio 3.6 Aseguramiento interno de la calidad y ética profesional</v>
      </c>
      <c r="F30" s="26"/>
      <c r="G30" s="26"/>
      <c r="H30" s="26"/>
      <c r="I30" s="26"/>
      <c r="J30" s="26"/>
      <c r="K30" s="26"/>
      <c r="L30" s="26"/>
      <c r="M30" s="26"/>
      <c r="N30" s="26"/>
      <c r="O30" s="26"/>
      <c r="P30" s="26"/>
      <c r="Q30" s="26"/>
      <c r="R30" s="26"/>
      <c r="S30" s="26"/>
      <c r="T30" s="26"/>
      <c r="U30" s="26"/>
      <c r="V30" s="26"/>
      <c r="W30" s="26"/>
      <c r="X30" s="26"/>
      <c r="Y30" s="26"/>
      <c r="Z30" s="26"/>
      <c r="AA30" s="26"/>
    </row>
    <row r="31" spans="1:27" ht="25.5" x14ac:dyDescent="0.25">
      <c r="A31" s="26" t="s">
        <v>131</v>
      </c>
      <c r="B31" s="26">
        <v>3</v>
      </c>
      <c r="C31" s="26" t="s">
        <v>133</v>
      </c>
      <c r="D31" s="26" t="s">
        <v>132</v>
      </c>
      <c r="E31" s="26" t="str">
        <f>TABLA_ESG_CRITERIOS[[#This Row],[Criterio]]&amp;" "&amp;TABLA_ESG_CRITERIOS[[#This Row],[Titulo]]</f>
        <v>Criterio 3.7 Evaluación externa cíclica de las agencias</v>
      </c>
      <c r="F31" s="26"/>
      <c r="G31" s="26"/>
      <c r="H31" s="26"/>
      <c r="I31" s="26"/>
      <c r="J31" s="26"/>
      <c r="K31" s="26"/>
      <c r="L31" s="26"/>
      <c r="M31" s="26"/>
      <c r="N31" s="26"/>
      <c r="O31" s="26"/>
      <c r="P31" s="26"/>
      <c r="Q31" s="26"/>
      <c r="R31" s="26"/>
      <c r="S31" s="26"/>
      <c r="T31" s="26"/>
      <c r="U31" s="26"/>
      <c r="V31" s="26"/>
      <c r="W31" s="26"/>
      <c r="X31" s="26"/>
      <c r="Y31" s="26"/>
      <c r="Z31" s="26"/>
      <c r="AA31" s="26"/>
    </row>
  </sheetData>
  <phoneticPr fontId="2" type="noConversion"/>
  <pageMargins left="0.7" right="0.7" top="0.75" bottom="0.75" header="0.3" footer="0.3"/>
  <tableParts count="1">
    <tablePart r:id="rId1"/>
  </tablePart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9CD340-2ABE-450C-AD55-E6E6737F9C3A}">
  <sheetPr>
    <tabColor theme="5" tint="0.39997558519241921"/>
  </sheetPr>
  <dimension ref="A1:AA67"/>
  <sheetViews>
    <sheetView zoomScaleNormal="100" workbookViewId="0">
      <pane xSplit="2" ySplit="4" topLeftCell="C61" activePane="bottomRight" state="frozen"/>
      <selection activeCell="C1" sqref="C1:AA1"/>
      <selection pane="topRight" activeCell="C1" sqref="C1:AA1"/>
      <selection pane="bottomLeft" activeCell="C1" sqref="C1:AA1"/>
      <selection pane="bottomRight" activeCell="C66" sqref="C66"/>
    </sheetView>
  </sheetViews>
  <sheetFormatPr baseColWidth="10" defaultRowHeight="15" x14ac:dyDescent="0.25"/>
  <cols>
    <col min="1" max="1" width="8.28515625" customWidth="1"/>
    <col min="2" max="2" width="20.42578125" customWidth="1"/>
    <col min="3" max="3" width="102.7109375" customWidth="1"/>
    <col min="4" max="25" width="7.5703125" customWidth="1"/>
  </cols>
  <sheetData>
    <row r="1" spans="1:27" x14ac:dyDescent="0.25">
      <c r="A1" s="5" t="str">
        <f>NOMBRE_CENTRO</f>
        <v>CENTRO GENERICO</v>
      </c>
      <c r="B1" s="5"/>
      <c r="C1" s="5"/>
      <c r="D1" s="5"/>
      <c r="E1" s="5"/>
      <c r="F1" s="5"/>
      <c r="G1" s="5"/>
      <c r="H1" s="5"/>
      <c r="I1" s="5"/>
      <c r="J1" s="5"/>
      <c r="K1" s="5"/>
      <c r="L1" s="5"/>
      <c r="M1" s="5"/>
      <c r="N1" s="5"/>
      <c r="O1" s="5"/>
      <c r="P1" s="5"/>
      <c r="Q1" s="5"/>
      <c r="R1" s="5"/>
      <c r="S1" s="5"/>
      <c r="T1" s="5"/>
      <c r="U1" s="5"/>
      <c r="V1" s="5"/>
      <c r="W1" s="5"/>
      <c r="X1" s="5"/>
      <c r="Y1" s="5"/>
      <c r="Z1" s="5"/>
      <c r="AA1" s="5"/>
    </row>
    <row r="2" spans="1:27" x14ac:dyDescent="0.25">
      <c r="A2" s="5" t="s">
        <v>59</v>
      </c>
      <c r="B2" s="5"/>
      <c r="C2" s="5"/>
      <c r="D2" s="5"/>
      <c r="E2" s="5"/>
      <c r="F2" s="5"/>
      <c r="G2" s="5"/>
      <c r="H2" s="5"/>
      <c r="I2" s="5"/>
      <c r="J2" s="5"/>
      <c r="K2" s="5"/>
      <c r="L2" s="5"/>
      <c r="M2" s="5"/>
      <c r="N2" s="5"/>
      <c r="O2" s="5"/>
      <c r="P2" s="5"/>
      <c r="Q2" s="5"/>
      <c r="R2" s="5"/>
      <c r="S2" s="5"/>
      <c r="T2" s="5"/>
      <c r="U2" s="5"/>
      <c r="V2" s="5"/>
      <c r="W2" s="5"/>
      <c r="X2" s="5"/>
      <c r="Y2" s="5"/>
    </row>
    <row r="3" spans="1:27" x14ac:dyDescent="0.25">
      <c r="A3" s="16">
        <f>COUNTA($A$4:A4)</f>
        <v>1</v>
      </c>
      <c r="B3" s="16">
        <f>COUNTA($A$4:B4)</f>
        <v>2</v>
      </c>
      <c r="C3" s="16">
        <f>COUNTA($A$4:C4)</f>
        <v>3</v>
      </c>
      <c r="D3" s="16">
        <f>COUNTA($A$4:D4)</f>
        <v>4</v>
      </c>
      <c r="E3" s="16">
        <f>COUNTA($A$4:E4)</f>
        <v>5</v>
      </c>
      <c r="F3" s="16">
        <f>COUNTA($A$4:F4)</f>
        <v>6</v>
      </c>
      <c r="G3" s="16">
        <f>COUNTA($A$4:G4)</f>
        <v>7</v>
      </c>
      <c r="H3" s="16">
        <f>COUNTA($A$4:H4)</f>
        <v>8</v>
      </c>
      <c r="I3" s="16">
        <f>COUNTA($A$4:I4)</f>
        <v>9</v>
      </c>
      <c r="J3" s="16">
        <f>COUNTA($A$4:J4)</f>
        <v>10</v>
      </c>
      <c r="K3" s="16">
        <f>COUNTA($A$4:K4)</f>
        <v>11</v>
      </c>
      <c r="L3" s="16">
        <f>COUNTA($A$4:L4)</f>
        <v>12</v>
      </c>
      <c r="M3" s="16">
        <f>COUNTA($A$4:M4)</f>
        <v>13</v>
      </c>
      <c r="N3" s="16">
        <f>COUNTA($A$4:N4)</f>
        <v>14</v>
      </c>
      <c r="O3" s="16">
        <f>COUNTA($A$4:O4)</f>
        <v>15</v>
      </c>
      <c r="P3" s="16">
        <f>COUNTA($A$4:P4)</f>
        <v>16</v>
      </c>
      <c r="Q3" s="16">
        <f>COUNTA($A$4:Q4)</f>
        <v>17</v>
      </c>
      <c r="R3" s="16">
        <f>COUNTA($A$4:R4)</f>
        <v>18</v>
      </c>
      <c r="S3" s="16">
        <f>COUNTA($A$4:S4)</f>
        <v>19</v>
      </c>
      <c r="T3" s="16">
        <f>COUNTA($A$4:T4)</f>
        <v>20</v>
      </c>
      <c r="U3" s="16">
        <f>COUNTA($A$4:U4)</f>
        <v>21</v>
      </c>
      <c r="V3" s="16">
        <f>COUNTA($A$4:V4)</f>
        <v>22</v>
      </c>
      <c r="W3" s="16">
        <f>COUNTA($A$4:W4)</f>
        <v>23</v>
      </c>
      <c r="X3" s="16">
        <f>COUNTA($A$4:X4)</f>
        <v>24</v>
      </c>
      <c r="Y3" s="16">
        <f>COUNTA($A$4:Y4)</f>
        <v>25</v>
      </c>
    </row>
    <row r="4" spans="1:27" s="7" customFormat="1" ht="29.25" customHeight="1" x14ac:dyDescent="0.25">
      <c r="A4" s="17" t="s">
        <v>60</v>
      </c>
      <c r="B4" s="17" t="s">
        <v>62</v>
      </c>
      <c r="C4" s="17" t="s">
        <v>64</v>
      </c>
      <c r="D4" s="13" t="s">
        <v>51</v>
      </c>
      <c r="E4" s="13" t="s">
        <v>52</v>
      </c>
      <c r="F4" s="13" t="s">
        <v>53</v>
      </c>
      <c r="G4" s="13" t="s">
        <v>16</v>
      </c>
      <c r="H4" s="13" t="s">
        <v>17</v>
      </c>
      <c r="I4" s="13" t="s">
        <v>1</v>
      </c>
      <c r="J4" s="13" t="s">
        <v>18</v>
      </c>
      <c r="K4" s="13" t="s">
        <v>19</v>
      </c>
      <c r="L4" s="13" t="s">
        <v>25</v>
      </c>
      <c r="M4" s="13" t="s">
        <v>27</v>
      </c>
      <c r="N4" s="13" t="s">
        <v>29</v>
      </c>
      <c r="O4" s="13" t="s">
        <v>30</v>
      </c>
      <c r="P4" s="13" t="s">
        <v>33</v>
      </c>
      <c r="Q4" s="13" t="s">
        <v>35</v>
      </c>
      <c r="R4" s="13" t="s">
        <v>36</v>
      </c>
      <c r="S4" s="13" t="s">
        <v>37</v>
      </c>
      <c r="T4" s="13" t="s">
        <v>40</v>
      </c>
      <c r="U4" s="13" t="s">
        <v>41</v>
      </c>
      <c r="V4" s="13" t="s">
        <v>42</v>
      </c>
      <c r="W4" s="13" t="s">
        <v>45</v>
      </c>
      <c r="X4" s="13" t="s">
        <v>47</v>
      </c>
      <c r="Y4" s="13" t="s">
        <v>49</v>
      </c>
    </row>
    <row r="5" spans="1:27" s="3" customFormat="1" ht="63.75" x14ac:dyDescent="0.25">
      <c r="A5" s="18" t="s">
        <v>65</v>
      </c>
      <c r="B5" s="25" t="str">
        <f>VLOOKUP(TABLA_ESG_REQUISITOS[[#This Row],[Criterio]],TABLA_ESG_CRITERIOS[],'ESG (criterios)'!$C$3,FALSE)</f>
        <v>Política de aseguramiento de calidad</v>
      </c>
      <c r="C5" s="18" t="s">
        <v>147</v>
      </c>
      <c r="D5" s="18"/>
      <c r="E5" s="18"/>
      <c r="F5" s="18"/>
      <c r="G5" s="18"/>
      <c r="H5" s="18"/>
      <c r="I5" s="18"/>
      <c r="J5" s="18"/>
      <c r="K5" s="18"/>
      <c r="L5" s="18"/>
      <c r="M5" s="18"/>
      <c r="N5" s="18"/>
      <c r="O5" s="18"/>
      <c r="P5" s="18"/>
      <c r="Q5" s="18"/>
      <c r="R5" s="18"/>
      <c r="S5" s="18"/>
      <c r="T5" s="18"/>
      <c r="U5" s="18"/>
      <c r="V5" s="18"/>
      <c r="W5" s="18"/>
      <c r="X5" s="18"/>
      <c r="Y5" s="18"/>
    </row>
    <row r="6" spans="1:27" s="3" customFormat="1" ht="114.75" x14ac:dyDescent="0.25">
      <c r="A6" s="18" t="s">
        <v>65</v>
      </c>
      <c r="B6" s="25" t="str">
        <f>VLOOKUP(TABLA_ESG_REQUISITOS[[#This Row],[Criterio]],TABLA_ESG_CRITERIOS[],'ESG (criterios)'!$C$3,FALSE)</f>
        <v>Política de aseguramiento de calidad</v>
      </c>
      <c r="C6" s="18" t="s">
        <v>148</v>
      </c>
      <c r="D6" s="18"/>
      <c r="E6" s="18"/>
      <c r="F6" s="18"/>
      <c r="G6" s="18"/>
      <c r="H6" s="18"/>
      <c r="I6" s="18"/>
      <c r="J6" s="18"/>
      <c r="K6" s="18"/>
      <c r="L6" s="18"/>
      <c r="M6" s="18"/>
      <c r="N6" s="18"/>
      <c r="O6" s="18"/>
      <c r="P6" s="18"/>
      <c r="Q6" s="18"/>
      <c r="R6" s="18"/>
      <c r="S6" s="18"/>
      <c r="T6" s="18"/>
      <c r="U6" s="18"/>
      <c r="V6" s="18"/>
      <c r="W6" s="18"/>
      <c r="X6" s="18"/>
      <c r="Y6" s="18"/>
    </row>
    <row r="7" spans="1:27" s="3" customFormat="1" ht="38.25" x14ac:dyDescent="0.25">
      <c r="A7" s="18" t="s">
        <v>65</v>
      </c>
      <c r="B7" s="25" t="str">
        <f>VLOOKUP(TABLA_ESG_REQUISITOS[[#This Row],[Criterio]],TABLA_ESG_CRITERIOS[],'ESG (criterios)'!$C$3,FALSE)</f>
        <v>Política de aseguramiento de calidad</v>
      </c>
      <c r="C7" s="18" t="s">
        <v>144</v>
      </c>
      <c r="D7" s="18"/>
      <c r="E7" s="18"/>
      <c r="F7" s="18"/>
      <c r="G7" s="18"/>
      <c r="H7" s="18"/>
      <c r="I7" s="18"/>
      <c r="J7" s="18"/>
      <c r="K7" s="18"/>
      <c r="L7" s="18"/>
      <c r="M7" s="18"/>
      <c r="N7" s="18"/>
      <c r="O7" s="18"/>
      <c r="P7" s="18"/>
      <c r="Q7" s="18"/>
      <c r="R7" s="18"/>
      <c r="S7" s="18"/>
      <c r="T7" s="18"/>
      <c r="U7" s="18"/>
      <c r="V7" s="18"/>
      <c r="W7" s="18"/>
      <c r="X7" s="18"/>
      <c r="Y7" s="18"/>
    </row>
    <row r="8" spans="1:27" s="3" customFormat="1" ht="38.25" x14ac:dyDescent="0.25">
      <c r="A8" s="18" t="s">
        <v>65</v>
      </c>
      <c r="B8" s="25" t="str">
        <f>VLOOKUP(TABLA_ESG_REQUISITOS[[#This Row],[Criterio]],TABLA_ESG_CRITERIOS[],'ESG (criterios)'!$C$3,FALSE)</f>
        <v>Política de aseguramiento de calidad</v>
      </c>
      <c r="C8" s="18" t="s">
        <v>145</v>
      </c>
      <c r="D8" s="18"/>
      <c r="E8" s="18"/>
      <c r="F8" s="18"/>
      <c r="G8" s="18"/>
      <c r="H8" s="18"/>
      <c r="I8" s="18"/>
      <c r="J8" s="18"/>
      <c r="K8" s="18"/>
      <c r="L8" s="18"/>
      <c r="M8" s="18"/>
      <c r="N8" s="18"/>
      <c r="O8" s="18"/>
      <c r="P8" s="18"/>
      <c r="Q8" s="18"/>
      <c r="R8" s="18"/>
      <c r="S8" s="18"/>
      <c r="T8" s="18"/>
      <c r="U8" s="18"/>
      <c r="V8" s="18"/>
      <c r="W8" s="18"/>
      <c r="X8" s="18"/>
      <c r="Y8" s="18"/>
    </row>
    <row r="9" spans="1:27" s="3" customFormat="1" ht="38.25" x14ac:dyDescent="0.25">
      <c r="A9" s="18" t="s">
        <v>65</v>
      </c>
      <c r="B9" s="25" t="str">
        <f>VLOOKUP(TABLA_ESG_REQUISITOS[[#This Row],[Criterio]],TABLA_ESG_CRITERIOS[],'ESG (criterios)'!$C$3,FALSE)</f>
        <v>Política de aseguramiento de calidad</v>
      </c>
      <c r="C9" s="18" t="s">
        <v>146</v>
      </c>
      <c r="D9" s="18"/>
      <c r="E9" s="18"/>
      <c r="F9" s="18"/>
      <c r="G9" s="18"/>
      <c r="H9" s="18"/>
      <c r="I9" s="18"/>
      <c r="J9" s="18"/>
      <c r="K9" s="18"/>
      <c r="L9" s="18"/>
      <c r="M9" s="18"/>
      <c r="N9" s="18"/>
      <c r="O9" s="18"/>
      <c r="P9" s="18"/>
      <c r="Q9" s="18"/>
      <c r="R9" s="18"/>
      <c r="S9" s="18"/>
      <c r="T9" s="18"/>
      <c r="U9" s="18"/>
      <c r="V9" s="18"/>
      <c r="W9" s="18"/>
      <c r="X9" s="18"/>
      <c r="Y9" s="18"/>
    </row>
    <row r="10" spans="1:27" ht="191.25" x14ac:dyDescent="0.25">
      <c r="A10" s="18" t="s">
        <v>70</v>
      </c>
      <c r="B10" s="25" t="str">
        <f>VLOOKUP(TABLA_ESG_REQUISITOS[[#This Row],[Criterio]],TABLA_ESG_CRITERIOS[],'ESG (criterios)'!$C$3,FALSE)</f>
        <v>Diseño y aprobación de programas</v>
      </c>
      <c r="C10" s="18" t="s">
        <v>74</v>
      </c>
      <c r="D10" s="18"/>
      <c r="E10" s="18"/>
      <c r="F10" s="18"/>
      <c r="G10" s="18"/>
      <c r="H10" s="18"/>
      <c r="I10" s="18"/>
      <c r="J10" s="18"/>
      <c r="K10" s="18"/>
      <c r="L10" s="18"/>
      <c r="M10" s="18"/>
      <c r="N10" s="18"/>
      <c r="O10" s="18"/>
      <c r="P10" s="18"/>
      <c r="Q10" s="18"/>
      <c r="R10" s="18"/>
      <c r="S10" s="18"/>
      <c r="T10" s="18"/>
      <c r="U10" s="18"/>
      <c r="V10" s="18"/>
      <c r="W10" s="18"/>
      <c r="X10" s="18"/>
      <c r="Y10" s="18"/>
    </row>
    <row r="11" spans="1:27" ht="153" x14ac:dyDescent="0.25">
      <c r="A11" s="18" t="s">
        <v>71</v>
      </c>
      <c r="B11" s="25" t="str">
        <f>VLOOKUP(TABLA_ESG_REQUISITOS[[#This Row],[Criterio]],TABLA_ESG_CRITERIOS[],'ESG (criterios)'!$C$3,FALSE)</f>
        <v>Enseñanza, aprendizaje y evaluación centrados en el estudiante</v>
      </c>
      <c r="C11" s="18" t="s">
        <v>149</v>
      </c>
      <c r="D11" s="18"/>
      <c r="E11" s="18"/>
      <c r="F11" s="18"/>
      <c r="G11" s="18"/>
      <c r="H11" s="18"/>
      <c r="I11" s="18"/>
      <c r="J11" s="18"/>
      <c r="K11" s="18"/>
      <c r="L11" s="18"/>
      <c r="M11" s="18"/>
      <c r="N11" s="18"/>
      <c r="O11" s="18"/>
      <c r="P11" s="18"/>
      <c r="Q11" s="18"/>
      <c r="R11" s="18"/>
      <c r="S11" s="18"/>
      <c r="T11" s="18"/>
      <c r="U11" s="18"/>
      <c r="V11" s="18"/>
      <c r="W11" s="18"/>
      <c r="X11" s="18"/>
      <c r="Y11" s="18"/>
    </row>
    <row r="12" spans="1:27" ht="153" x14ac:dyDescent="0.25">
      <c r="A12" s="18" t="s">
        <v>71</v>
      </c>
      <c r="B12" s="25" t="str">
        <f>VLOOKUP(TABLA_ESG_REQUISITOS[[#This Row],[Criterio]],TABLA_ESG_CRITERIOS[],'ESG (criterios)'!$C$3,FALSE)</f>
        <v>Enseñanza, aprendizaje y evaluación centrados en el estudiante</v>
      </c>
      <c r="C12" s="18" t="s">
        <v>150</v>
      </c>
      <c r="D12" s="18"/>
      <c r="E12" s="18"/>
      <c r="F12" s="18"/>
      <c r="G12" s="18"/>
      <c r="H12" s="18"/>
      <c r="I12" s="18"/>
      <c r="J12" s="18"/>
      <c r="K12" s="18"/>
      <c r="L12" s="18"/>
      <c r="M12" s="18"/>
      <c r="N12" s="18"/>
      <c r="O12" s="18"/>
      <c r="P12" s="18"/>
      <c r="Q12" s="18"/>
      <c r="R12" s="18"/>
      <c r="S12" s="18"/>
      <c r="T12" s="18"/>
      <c r="U12" s="18"/>
      <c r="V12" s="18"/>
      <c r="W12" s="18"/>
      <c r="X12" s="18"/>
      <c r="Y12" s="18"/>
    </row>
    <row r="13" spans="1:27" ht="51" x14ac:dyDescent="0.25">
      <c r="A13" s="18" t="s">
        <v>75</v>
      </c>
      <c r="B13" s="25" t="str">
        <f>VLOOKUP(TABLA_ESG_REQUISITOS[[#This Row],[Criterio]],TABLA_ESG_CRITERIOS[],'ESG (criterios)'!$C$3,FALSE)</f>
        <v>Admisión, evolución, reconocimiento y certificación de los estudiantes</v>
      </c>
      <c r="C13" s="18" t="s">
        <v>151</v>
      </c>
      <c r="D13" s="18"/>
      <c r="E13" s="18"/>
      <c r="F13" s="18"/>
      <c r="G13" s="18"/>
      <c r="H13" s="18"/>
      <c r="I13" s="18"/>
      <c r="J13" s="18"/>
      <c r="K13" s="18"/>
      <c r="L13" s="18"/>
      <c r="M13" s="18"/>
      <c r="N13" s="18"/>
      <c r="O13" s="18"/>
      <c r="P13" s="18"/>
      <c r="Q13" s="18"/>
      <c r="R13" s="18"/>
      <c r="S13" s="18"/>
      <c r="T13" s="18"/>
      <c r="U13" s="18"/>
      <c r="V13" s="18"/>
      <c r="W13" s="18"/>
      <c r="X13" s="18"/>
      <c r="Y13" s="18"/>
    </row>
    <row r="14" spans="1:27" ht="51" x14ac:dyDescent="0.25">
      <c r="A14" s="18" t="s">
        <v>75</v>
      </c>
      <c r="B14" s="25" t="str">
        <f>VLOOKUP(TABLA_ESG_REQUISITOS[[#This Row],[Criterio]],TABLA_ESG_CRITERIOS[],'ESG (criterios)'!$C$3,FALSE)</f>
        <v>Admisión, evolución, reconocimiento y certificación de los estudiantes</v>
      </c>
      <c r="C14" s="18" t="s">
        <v>152</v>
      </c>
      <c r="D14" s="18"/>
      <c r="E14" s="18"/>
      <c r="F14" s="18"/>
      <c r="G14" s="18"/>
      <c r="H14" s="18"/>
      <c r="I14" s="18"/>
      <c r="J14" s="18"/>
      <c r="K14" s="18"/>
      <c r="L14" s="18"/>
      <c r="M14" s="18"/>
      <c r="N14" s="18"/>
      <c r="O14" s="18"/>
      <c r="P14" s="18"/>
      <c r="Q14" s="18"/>
      <c r="R14" s="18"/>
      <c r="S14" s="18"/>
      <c r="T14" s="18"/>
      <c r="U14" s="18"/>
      <c r="V14" s="18"/>
      <c r="W14" s="18"/>
      <c r="X14" s="18"/>
      <c r="Y14" s="18"/>
    </row>
    <row r="15" spans="1:27" ht="51" x14ac:dyDescent="0.25">
      <c r="A15" s="18" t="s">
        <v>75</v>
      </c>
      <c r="B15" s="25" t="str">
        <f>VLOOKUP(TABLA_ESG_REQUISITOS[[#This Row],[Criterio]],TABLA_ESG_CRITERIOS[],'ESG (criterios)'!$C$3,FALSE)</f>
        <v>Admisión, evolución, reconocimiento y certificación de los estudiantes</v>
      </c>
      <c r="C15" s="18" t="s">
        <v>153</v>
      </c>
      <c r="D15" s="18"/>
      <c r="E15" s="18"/>
      <c r="F15" s="18"/>
      <c r="G15" s="18"/>
      <c r="H15" s="18"/>
      <c r="I15" s="18"/>
      <c r="J15" s="18"/>
      <c r="K15" s="18"/>
      <c r="L15" s="18"/>
      <c r="M15" s="18"/>
      <c r="N15" s="18"/>
      <c r="O15" s="18"/>
      <c r="P15" s="18"/>
      <c r="Q15" s="18"/>
      <c r="R15" s="18"/>
      <c r="S15" s="18"/>
      <c r="T15" s="18"/>
      <c r="U15" s="18"/>
      <c r="V15" s="18"/>
      <c r="W15" s="18"/>
      <c r="X15" s="18"/>
      <c r="Y15" s="18"/>
    </row>
    <row r="16" spans="1:27" ht="102" x14ac:dyDescent="0.25">
      <c r="A16" s="18" t="s">
        <v>75</v>
      </c>
      <c r="B16" s="25" t="str">
        <f>VLOOKUP(TABLA_ESG_REQUISITOS[[#This Row],[Criterio]],TABLA_ESG_CRITERIOS[],'ESG (criterios)'!$C$3,FALSE)</f>
        <v>Admisión, evolución, reconocimiento y certificación de los estudiantes</v>
      </c>
      <c r="C16" s="18" t="s">
        <v>154</v>
      </c>
      <c r="D16" s="18"/>
      <c r="E16" s="18"/>
      <c r="F16" s="18"/>
      <c r="G16" s="18"/>
      <c r="H16" s="18"/>
      <c r="I16" s="18"/>
      <c r="J16" s="18"/>
      <c r="K16" s="18"/>
      <c r="L16" s="18"/>
      <c r="M16" s="18"/>
      <c r="N16" s="18"/>
      <c r="O16" s="18"/>
      <c r="P16" s="18"/>
      <c r="Q16" s="18"/>
      <c r="R16" s="18"/>
      <c r="S16" s="18"/>
      <c r="T16" s="18"/>
      <c r="U16" s="18"/>
      <c r="V16" s="18"/>
      <c r="W16" s="18"/>
      <c r="X16" s="18"/>
      <c r="Y16" s="18"/>
    </row>
    <row r="17" spans="1:25" ht="51" x14ac:dyDescent="0.25">
      <c r="A17" s="18" t="s">
        <v>75</v>
      </c>
      <c r="B17" s="25" t="str">
        <f>VLOOKUP(TABLA_ESG_REQUISITOS[[#This Row],[Criterio]],TABLA_ESG_CRITERIOS[],'ESG (criterios)'!$C$3,FALSE)</f>
        <v>Admisión, evolución, reconocimiento y certificación de los estudiantes</v>
      </c>
      <c r="C17" s="18" t="s">
        <v>155</v>
      </c>
      <c r="D17" s="18"/>
      <c r="E17" s="18"/>
      <c r="F17" s="18"/>
      <c r="G17" s="18"/>
      <c r="H17" s="18"/>
      <c r="I17" s="18"/>
      <c r="J17" s="18"/>
      <c r="K17" s="18"/>
      <c r="L17" s="18"/>
      <c r="M17" s="18"/>
      <c r="N17" s="18"/>
      <c r="O17" s="18"/>
      <c r="P17" s="18"/>
      <c r="Q17" s="18"/>
      <c r="R17" s="18"/>
      <c r="S17" s="18"/>
      <c r="T17" s="18"/>
      <c r="U17" s="18"/>
      <c r="V17" s="18"/>
      <c r="W17" s="18"/>
      <c r="X17" s="18"/>
      <c r="Y17" s="18"/>
    </row>
    <row r="18" spans="1:25" ht="51" x14ac:dyDescent="0.25">
      <c r="A18" s="18" t="s">
        <v>78</v>
      </c>
      <c r="B18" s="25" t="str">
        <f>VLOOKUP(TABLA_ESG_REQUISITOS[[#This Row],[Criterio]],TABLA_ESG_CRITERIOS[],'ESG (criterios)'!$C$3,FALSE)</f>
        <v>Personal docente</v>
      </c>
      <c r="C18" s="18" t="s">
        <v>156</v>
      </c>
      <c r="D18" s="18"/>
      <c r="E18" s="18"/>
      <c r="F18" s="18"/>
      <c r="G18" s="18"/>
      <c r="H18" s="18"/>
      <c r="I18" s="18"/>
      <c r="J18" s="18"/>
      <c r="K18" s="18"/>
      <c r="L18" s="18"/>
      <c r="M18" s="18"/>
      <c r="N18" s="18"/>
      <c r="O18" s="18"/>
      <c r="P18" s="18"/>
      <c r="Q18" s="18"/>
      <c r="R18" s="18"/>
      <c r="S18" s="18"/>
      <c r="T18" s="18"/>
      <c r="U18" s="18"/>
      <c r="V18" s="18"/>
      <c r="W18" s="18"/>
      <c r="X18" s="18"/>
      <c r="Y18" s="18"/>
    </row>
    <row r="19" spans="1:25" ht="89.25" x14ac:dyDescent="0.25">
      <c r="A19" s="18" t="s">
        <v>78</v>
      </c>
      <c r="B19" s="25" t="str">
        <f>VLOOKUP(TABLA_ESG_REQUISITOS[[#This Row],[Criterio]],TABLA_ESG_CRITERIOS[],'ESG (criterios)'!$C$3,FALSE)</f>
        <v>Personal docente</v>
      </c>
      <c r="C19" s="18" t="s">
        <v>157</v>
      </c>
      <c r="D19" s="18"/>
      <c r="E19" s="18"/>
      <c r="F19" s="18"/>
      <c r="G19" s="18"/>
      <c r="H19" s="18"/>
      <c r="I19" s="18"/>
      <c r="J19" s="18"/>
      <c r="K19" s="18"/>
      <c r="L19" s="18"/>
      <c r="M19" s="18"/>
      <c r="N19" s="18"/>
      <c r="O19" s="18"/>
      <c r="P19" s="18"/>
      <c r="Q19" s="18"/>
      <c r="R19" s="18"/>
      <c r="S19" s="18"/>
      <c r="T19" s="18"/>
      <c r="U19" s="18"/>
      <c r="V19" s="18"/>
      <c r="W19" s="18"/>
      <c r="X19" s="18"/>
      <c r="Y19" s="18"/>
    </row>
    <row r="20" spans="1:25" ht="51" x14ac:dyDescent="0.25">
      <c r="A20" s="18" t="s">
        <v>81</v>
      </c>
      <c r="B20" s="25" t="str">
        <f>VLOOKUP(TABLA_ESG_REQUISITOS[[#This Row],[Criterio]],TABLA_ESG_CRITERIOS[],'ESG (criterios)'!$C$3,FALSE)</f>
        <v>Recursos para el aprendizaje y apoyo a los estudiantes</v>
      </c>
      <c r="C20" s="18" t="s">
        <v>158</v>
      </c>
      <c r="D20" s="18"/>
      <c r="E20" s="18"/>
      <c r="F20" s="18"/>
      <c r="G20" s="18"/>
      <c r="H20" s="18"/>
      <c r="I20" s="18"/>
      <c r="J20" s="18"/>
      <c r="K20" s="18"/>
      <c r="L20" s="18"/>
      <c r="M20" s="18"/>
      <c r="N20" s="18"/>
      <c r="O20" s="18"/>
      <c r="P20" s="18"/>
      <c r="Q20" s="18"/>
      <c r="R20" s="18"/>
      <c r="S20" s="18"/>
      <c r="T20" s="18"/>
      <c r="U20" s="18"/>
      <c r="V20" s="18"/>
      <c r="W20" s="18"/>
      <c r="X20" s="18"/>
      <c r="Y20" s="18"/>
    </row>
    <row r="21" spans="1:25" ht="51" x14ac:dyDescent="0.25">
      <c r="A21" s="18" t="s">
        <v>81</v>
      </c>
      <c r="B21" s="25" t="str">
        <f>VLOOKUP(TABLA_ESG_REQUISITOS[[#This Row],[Criterio]],TABLA_ESG_CRITERIOS[],'ESG (criterios)'!$C$3,FALSE)</f>
        <v>Recursos para el aprendizaje y apoyo a los estudiantes</v>
      </c>
      <c r="C21" s="18" t="s">
        <v>159</v>
      </c>
      <c r="D21" s="18"/>
      <c r="E21" s="18"/>
      <c r="F21" s="18"/>
      <c r="G21" s="18"/>
      <c r="H21" s="18"/>
      <c r="I21" s="18"/>
      <c r="J21" s="18"/>
      <c r="K21" s="18"/>
      <c r="L21" s="18"/>
      <c r="M21" s="18"/>
      <c r="N21" s="18"/>
      <c r="O21" s="18"/>
      <c r="P21" s="18"/>
      <c r="Q21" s="18"/>
      <c r="R21" s="18"/>
      <c r="S21" s="18"/>
      <c r="T21" s="18"/>
      <c r="U21" s="18"/>
      <c r="V21" s="18"/>
      <c r="W21" s="18"/>
      <c r="X21" s="18"/>
      <c r="Y21" s="18"/>
    </row>
    <row r="22" spans="1:25" ht="38.25" x14ac:dyDescent="0.25">
      <c r="A22" s="18" t="s">
        <v>81</v>
      </c>
      <c r="B22" s="25" t="str">
        <f>VLOOKUP(TABLA_ESG_REQUISITOS[[#This Row],[Criterio]],TABLA_ESG_CRITERIOS[],'ESG (criterios)'!$C$3,FALSE)</f>
        <v>Recursos para el aprendizaje y apoyo a los estudiantes</v>
      </c>
      <c r="C22" s="18" t="s">
        <v>160</v>
      </c>
      <c r="D22" s="18"/>
      <c r="E22" s="18"/>
      <c r="F22" s="18"/>
      <c r="G22" s="18"/>
      <c r="H22" s="18"/>
      <c r="I22" s="18"/>
      <c r="J22" s="18"/>
      <c r="K22" s="18"/>
      <c r="L22" s="18"/>
      <c r="M22" s="18"/>
      <c r="N22" s="18"/>
      <c r="O22" s="18"/>
      <c r="P22" s="18"/>
      <c r="Q22" s="18"/>
      <c r="R22" s="18"/>
      <c r="S22" s="18"/>
      <c r="T22" s="18"/>
      <c r="U22" s="18"/>
      <c r="V22" s="18"/>
      <c r="W22" s="18"/>
      <c r="X22" s="18"/>
      <c r="Y22" s="18"/>
    </row>
    <row r="23" spans="1:25" ht="38.25" x14ac:dyDescent="0.25">
      <c r="A23" s="18" t="s">
        <v>81</v>
      </c>
      <c r="B23" s="25" t="str">
        <f>VLOOKUP(TABLA_ESG_REQUISITOS[[#This Row],[Criterio]],TABLA_ESG_CRITERIOS[],'ESG (criterios)'!$C$3,FALSE)</f>
        <v>Recursos para el aprendizaje y apoyo a los estudiantes</v>
      </c>
      <c r="C23" s="18" t="s">
        <v>161</v>
      </c>
      <c r="D23" s="18"/>
      <c r="E23" s="18"/>
      <c r="F23" s="18"/>
      <c r="G23" s="18"/>
      <c r="H23" s="18"/>
      <c r="I23" s="18"/>
      <c r="J23" s="18"/>
      <c r="K23" s="18"/>
      <c r="L23" s="18"/>
      <c r="M23" s="18"/>
      <c r="N23" s="18"/>
      <c r="O23" s="18"/>
      <c r="P23" s="18"/>
      <c r="Q23" s="18"/>
      <c r="R23" s="18"/>
      <c r="S23" s="18"/>
      <c r="T23" s="18"/>
      <c r="U23" s="18"/>
      <c r="V23" s="18"/>
      <c r="W23" s="18"/>
      <c r="X23" s="18"/>
      <c r="Y23" s="18"/>
    </row>
    <row r="24" spans="1:25" ht="51" x14ac:dyDescent="0.25">
      <c r="A24" s="18" t="s">
        <v>82</v>
      </c>
      <c r="B24" s="25" t="str">
        <f>VLOOKUP(TABLA_ESG_REQUISITOS[[#This Row],[Criterio]],TABLA_ESG_CRITERIOS[],'ESG (criterios)'!$C$3,FALSE)</f>
        <v>Gestión de la información</v>
      </c>
      <c r="C24" s="18" t="s">
        <v>162</v>
      </c>
      <c r="D24" s="18"/>
      <c r="E24" s="18"/>
      <c r="F24" s="18"/>
      <c r="G24" s="18"/>
      <c r="H24" s="18"/>
      <c r="I24" s="18"/>
      <c r="J24" s="18"/>
      <c r="K24" s="18"/>
      <c r="L24" s="18"/>
      <c r="M24" s="18"/>
      <c r="N24" s="18"/>
      <c r="O24" s="18"/>
      <c r="P24" s="18"/>
      <c r="Q24" s="18"/>
      <c r="R24" s="18"/>
      <c r="S24" s="18"/>
      <c r="T24" s="18"/>
      <c r="U24" s="18"/>
      <c r="V24" s="18"/>
      <c r="W24" s="18"/>
      <c r="X24" s="18"/>
      <c r="Y24" s="18"/>
    </row>
    <row r="25" spans="1:25" ht="102" x14ac:dyDescent="0.25">
      <c r="A25" s="18" t="s">
        <v>82</v>
      </c>
      <c r="B25" s="25" t="str">
        <f>VLOOKUP(TABLA_ESG_REQUISITOS[[#This Row],[Criterio]],TABLA_ESG_CRITERIOS[],'ESG (criterios)'!$C$3,FALSE)</f>
        <v>Gestión de la información</v>
      </c>
      <c r="C25" s="18" t="s">
        <v>163</v>
      </c>
      <c r="D25" s="18"/>
      <c r="E25" s="18"/>
      <c r="F25" s="18"/>
      <c r="G25" s="18"/>
      <c r="H25" s="18"/>
      <c r="I25" s="18"/>
      <c r="J25" s="18"/>
      <c r="K25" s="18"/>
      <c r="L25" s="18"/>
      <c r="M25" s="18"/>
      <c r="N25" s="18"/>
      <c r="O25" s="18"/>
      <c r="P25" s="18"/>
      <c r="Q25" s="18"/>
      <c r="R25" s="18"/>
      <c r="S25" s="18"/>
      <c r="T25" s="18"/>
      <c r="U25" s="18"/>
      <c r="V25" s="18"/>
      <c r="W25" s="18"/>
      <c r="X25" s="18"/>
      <c r="Y25" s="18"/>
    </row>
    <row r="26" spans="1:25" ht="25.5" x14ac:dyDescent="0.25">
      <c r="A26" s="18" t="s">
        <v>82</v>
      </c>
      <c r="B26" s="25" t="str">
        <f>VLOOKUP(TABLA_ESG_REQUISITOS[[#This Row],[Criterio]],TABLA_ESG_CRITERIOS[],'ESG (criterios)'!$C$3,FALSE)</f>
        <v>Gestión de la información</v>
      </c>
      <c r="C26" s="18" t="s">
        <v>164</v>
      </c>
      <c r="D26" s="18"/>
      <c r="E26" s="18"/>
      <c r="F26" s="18"/>
      <c r="G26" s="18"/>
      <c r="H26" s="18"/>
      <c r="I26" s="18"/>
      <c r="J26" s="18"/>
      <c r="K26" s="18"/>
      <c r="L26" s="18"/>
      <c r="M26" s="18"/>
      <c r="N26" s="18"/>
      <c r="O26" s="18"/>
      <c r="P26" s="18"/>
      <c r="Q26" s="18"/>
      <c r="R26" s="18"/>
      <c r="S26" s="18"/>
      <c r="T26" s="18"/>
      <c r="U26" s="18"/>
      <c r="V26" s="18"/>
      <c r="W26" s="18"/>
      <c r="X26" s="18"/>
      <c r="Y26" s="18"/>
    </row>
    <row r="27" spans="1:25" ht="25.5" x14ac:dyDescent="0.25">
      <c r="A27" s="18" t="s">
        <v>83</v>
      </c>
      <c r="B27" s="25" t="str">
        <f>VLOOKUP(TABLA_ESG_REQUISITOS[[#This Row],[Criterio]],TABLA_ESG_CRITERIOS[],'ESG (criterios)'!$C$3,FALSE)</f>
        <v>Información pública</v>
      </c>
      <c r="C27" s="18" t="s">
        <v>165</v>
      </c>
      <c r="D27" s="18"/>
      <c r="E27" s="18"/>
      <c r="F27" s="18"/>
      <c r="G27" s="18"/>
      <c r="H27" s="18"/>
      <c r="I27" s="18"/>
      <c r="J27" s="18"/>
      <c r="K27" s="18"/>
      <c r="L27" s="18"/>
      <c r="M27" s="18"/>
      <c r="N27" s="18"/>
      <c r="O27" s="18"/>
      <c r="P27" s="18"/>
      <c r="Q27" s="18"/>
      <c r="R27" s="18"/>
      <c r="S27" s="18"/>
      <c r="T27" s="18"/>
      <c r="U27" s="18"/>
      <c r="V27" s="18"/>
      <c r="W27" s="18"/>
      <c r="X27" s="18"/>
      <c r="Y27" s="18"/>
    </row>
    <row r="28" spans="1:25" ht="51" x14ac:dyDescent="0.25">
      <c r="A28" s="18" t="s">
        <v>83</v>
      </c>
      <c r="B28" s="25" t="str">
        <f>VLOOKUP(TABLA_ESG_REQUISITOS[[#This Row],[Criterio]],TABLA_ESG_CRITERIOS[],'ESG (criterios)'!$C$3,FALSE)</f>
        <v>Información pública</v>
      </c>
      <c r="C28" s="18" t="s">
        <v>166</v>
      </c>
      <c r="D28" s="18"/>
      <c r="E28" s="18"/>
      <c r="F28" s="18"/>
      <c r="G28" s="18"/>
      <c r="H28" s="18"/>
      <c r="I28" s="18"/>
      <c r="J28" s="18"/>
      <c r="K28" s="18"/>
      <c r="L28" s="18"/>
      <c r="M28" s="18"/>
      <c r="N28" s="18"/>
      <c r="O28" s="18"/>
      <c r="P28" s="18"/>
      <c r="Q28" s="18"/>
      <c r="R28" s="18"/>
      <c r="S28" s="18"/>
      <c r="T28" s="18"/>
      <c r="U28" s="18"/>
      <c r="V28" s="18"/>
      <c r="W28" s="18"/>
      <c r="X28" s="18"/>
      <c r="Y28" s="18"/>
    </row>
    <row r="29" spans="1:25" ht="38.25" x14ac:dyDescent="0.25">
      <c r="A29" s="18" t="s">
        <v>90</v>
      </c>
      <c r="B29" s="25" t="str">
        <f>VLOOKUP(TABLA_ESG_REQUISITOS[[#This Row],[Criterio]],TABLA_ESG_CRITERIOS[],'ESG (criterios)'!$C$3,FALSE)</f>
        <v>Seguimiento continuo y evaluación periódica de los programas</v>
      </c>
      <c r="C29" s="18" t="s">
        <v>167</v>
      </c>
      <c r="D29" s="18"/>
      <c r="E29" s="18"/>
      <c r="F29" s="18"/>
      <c r="G29" s="18"/>
      <c r="H29" s="18"/>
      <c r="I29" s="18"/>
      <c r="J29" s="18"/>
      <c r="K29" s="18"/>
      <c r="L29" s="18"/>
      <c r="M29" s="18"/>
      <c r="N29" s="18"/>
      <c r="O29" s="18"/>
      <c r="P29" s="18"/>
      <c r="Q29" s="18"/>
      <c r="R29" s="18"/>
      <c r="S29" s="18"/>
      <c r="T29" s="18"/>
      <c r="U29" s="18"/>
      <c r="V29" s="18"/>
      <c r="W29" s="18"/>
      <c r="X29" s="18"/>
      <c r="Y29" s="18"/>
    </row>
    <row r="30" spans="1:25" ht="102" x14ac:dyDescent="0.25">
      <c r="A30" s="18" t="s">
        <v>90</v>
      </c>
      <c r="B30" s="25" t="str">
        <f>VLOOKUP(TABLA_ESG_REQUISITOS[[#This Row],[Criterio]],TABLA_ESG_CRITERIOS[],'ESG (criterios)'!$C$3,FALSE)</f>
        <v>Seguimiento continuo y evaluación periódica de los programas</v>
      </c>
      <c r="C30" s="18" t="s">
        <v>168</v>
      </c>
      <c r="D30" s="18"/>
      <c r="E30" s="18"/>
      <c r="F30" s="18"/>
      <c r="G30" s="18"/>
      <c r="H30" s="18"/>
      <c r="I30" s="18"/>
      <c r="J30" s="18"/>
      <c r="K30" s="18"/>
      <c r="L30" s="18"/>
      <c r="M30" s="18"/>
      <c r="N30" s="18"/>
      <c r="O30" s="18"/>
      <c r="P30" s="18"/>
      <c r="Q30" s="18"/>
      <c r="R30" s="18"/>
      <c r="S30" s="18"/>
      <c r="T30" s="18"/>
      <c r="U30" s="18"/>
      <c r="V30" s="18"/>
      <c r="W30" s="18"/>
      <c r="X30" s="18"/>
      <c r="Y30" s="18"/>
    </row>
    <row r="31" spans="1:25" ht="38.25" x14ac:dyDescent="0.25">
      <c r="A31" s="18" t="s">
        <v>90</v>
      </c>
      <c r="B31" s="25" t="str">
        <f>VLOOKUP(TABLA_ESG_REQUISITOS[[#This Row],[Criterio]],TABLA_ESG_CRITERIOS[],'ESG (criterios)'!$C$3,FALSE)</f>
        <v>Seguimiento continuo y evaluación periódica de los programas</v>
      </c>
      <c r="C31" s="18" t="s">
        <v>169</v>
      </c>
      <c r="D31" s="18"/>
      <c r="E31" s="18"/>
      <c r="F31" s="18"/>
      <c r="G31" s="18"/>
      <c r="H31" s="18"/>
      <c r="I31" s="18"/>
      <c r="J31" s="18"/>
      <c r="K31" s="18"/>
      <c r="L31" s="18"/>
      <c r="M31" s="18"/>
      <c r="N31" s="18"/>
      <c r="O31" s="18"/>
      <c r="P31" s="18"/>
      <c r="Q31" s="18"/>
      <c r="R31" s="18"/>
      <c r="S31" s="18"/>
      <c r="T31" s="18"/>
      <c r="U31" s="18"/>
      <c r="V31" s="18"/>
      <c r="W31" s="18"/>
      <c r="X31" s="18"/>
      <c r="Y31" s="18"/>
    </row>
    <row r="32" spans="1:25" ht="51" x14ac:dyDescent="0.25">
      <c r="A32" s="18" t="s">
        <v>91</v>
      </c>
      <c r="B32" s="25" t="str">
        <f>VLOOKUP(TABLA_ESG_REQUISITOS[[#This Row],[Criterio]],TABLA_ESG_CRITERIOS[],'ESG (criterios)'!$C$3,FALSE)</f>
        <v>Aseguramiento externo de la calidad cíclico</v>
      </c>
      <c r="C32" s="18" t="s">
        <v>170</v>
      </c>
      <c r="D32" s="18"/>
      <c r="E32" s="18"/>
      <c r="F32" s="18"/>
      <c r="G32" s="18"/>
      <c r="H32" s="18"/>
      <c r="I32" s="18"/>
      <c r="J32" s="18"/>
      <c r="K32" s="18"/>
      <c r="L32" s="18"/>
      <c r="M32" s="18"/>
      <c r="N32" s="18"/>
      <c r="O32" s="18"/>
      <c r="P32" s="18"/>
      <c r="Q32" s="18"/>
      <c r="R32" s="18"/>
      <c r="S32" s="18"/>
      <c r="T32" s="18"/>
      <c r="U32" s="18"/>
      <c r="V32" s="18"/>
      <c r="W32" s="18"/>
      <c r="X32" s="18"/>
      <c r="Y32" s="18"/>
    </row>
    <row r="33" spans="1:25" ht="51" x14ac:dyDescent="0.25">
      <c r="A33" s="18" t="s">
        <v>91</v>
      </c>
      <c r="B33" s="25" t="str">
        <f>VLOOKUP(TABLA_ESG_REQUISITOS[[#This Row],[Criterio]],TABLA_ESG_CRITERIOS[],'ESG (criterios)'!$C$3,FALSE)</f>
        <v>Aseguramiento externo de la calidad cíclico</v>
      </c>
      <c r="C33" s="18" t="s">
        <v>171</v>
      </c>
      <c r="D33" s="18"/>
      <c r="E33" s="18"/>
      <c r="F33" s="18"/>
      <c r="G33" s="18"/>
      <c r="H33" s="18"/>
      <c r="I33" s="18"/>
      <c r="J33" s="18"/>
      <c r="K33" s="18"/>
      <c r="L33" s="18"/>
      <c r="M33" s="18"/>
      <c r="N33" s="18"/>
      <c r="O33" s="18"/>
      <c r="P33" s="18"/>
      <c r="Q33" s="18"/>
      <c r="R33" s="18"/>
      <c r="S33" s="18"/>
      <c r="T33" s="18"/>
      <c r="U33" s="18"/>
      <c r="V33" s="18"/>
      <c r="W33" s="18"/>
      <c r="X33" s="18"/>
      <c r="Y33" s="18"/>
    </row>
    <row r="34" spans="1:25" ht="38.25" x14ac:dyDescent="0.25">
      <c r="A34" s="18" t="s">
        <v>91</v>
      </c>
      <c r="B34" s="25" t="str">
        <f>VLOOKUP(TABLA_ESG_REQUISITOS[[#This Row],[Criterio]],TABLA_ESG_CRITERIOS[],'ESG (criterios)'!$C$3,FALSE)</f>
        <v>Aseguramiento externo de la calidad cíclico</v>
      </c>
      <c r="C34" s="18" t="s">
        <v>172</v>
      </c>
      <c r="D34" s="18"/>
      <c r="E34" s="18"/>
      <c r="F34" s="18"/>
      <c r="G34" s="18"/>
      <c r="H34" s="18"/>
      <c r="I34" s="18"/>
      <c r="J34" s="18"/>
      <c r="K34" s="18"/>
      <c r="L34" s="18"/>
      <c r="M34" s="18"/>
      <c r="N34" s="18"/>
      <c r="O34" s="18"/>
      <c r="P34" s="18"/>
      <c r="Q34" s="18"/>
      <c r="R34" s="18"/>
      <c r="S34" s="18"/>
      <c r="T34" s="18"/>
      <c r="U34" s="18"/>
      <c r="V34" s="18"/>
      <c r="W34" s="18"/>
      <c r="X34" s="18"/>
      <c r="Y34" s="18"/>
    </row>
    <row r="35" spans="1:25" ht="76.5" x14ac:dyDescent="0.25">
      <c r="A35" s="18" t="s">
        <v>99</v>
      </c>
      <c r="B35" s="25" t="str">
        <f>VLOOKUP(TABLA_ESG_REQUISITOS[[#This Row],[Criterio]],TABLA_ESG_CRITERIOS[],'ESG (criterios)'!$C$3,FALSE)</f>
        <v>Importancia del aseguramiento interno de la calidad</v>
      </c>
      <c r="C35" s="18" t="s">
        <v>173</v>
      </c>
      <c r="D35" s="18"/>
      <c r="E35" s="18"/>
      <c r="F35" s="18"/>
      <c r="G35" s="18"/>
      <c r="H35" s="18"/>
      <c r="I35" s="18"/>
      <c r="J35" s="18"/>
      <c r="K35" s="18"/>
      <c r="L35" s="18"/>
      <c r="M35" s="18"/>
      <c r="N35" s="18"/>
      <c r="O35" s="18"/>
      <c r="P35" s="18"/>
      <c r="Q35" s="18"/>
      <c r="R35" s="18"/>
      <c r="S35" s="18"/>
      <c r="T35" s="18"/>
      <c r="U35" s="18"/>
      <c r="V35" s="18"/>
      <c r="W35" s="18"/>
      <c r="X35" s="18"/>
      <c r="Y35" s="18"/>
    </row>
    <row r="36" spans="1:25" ht="25.5" x14ac:dyDescent="0.25">
      <c r="A36" s="18" t="s">
        <v>100</v>
      </c>
      <c r="B36" s="25" t="str">
        <f>VLOOKUP(TABLA_ESG_REQUISITOS[[#This Row],[Criterio]],TABLA_ESG_CRITERIOS[],'ESG (criterios)'!$C$3,FALSE)</f>
        <v>Diseño de metodologías adecuadas a sus fines.</v>
      </c>
      <c r="C36" s="18" t="s">
        <v>174</v>
      </c>
      <c r="D36" s="18"/>
      <c r="E36" s="18"/>
      <c r="F36" s="18"/>
      <c r="G36" s="18"/>
      <c r="H36" s="18"/>
      <c r="I36" s="18"/>
      <c r="J36" s="18"/>
      <c r="K36" s="18"/>
      <c r="L36" s="18"/>
      <c r="M36" s="18"/>
      <c r="N36" s="18"/>
      <c r="O36" s="18"/>
      <c r="P36" s="18"/>
      <c r="Q36" s="18"/>
      <c r="R36" s="18"/>
      <c r="S36" s="18"/>
      <c r="T36" s="18"/>
      <c r="U36" s="18"/>
      <c r="V36" s="18"/>
      <c r="W36" s="18"/>
      <c r="X36" s="18"/>
      <c r="Y36" s="18"/>
    </row>
    <row r="37" spans="1:25" ht="63.75" x14ac:dyDescent="0.25">
      <c r="A37" s="18" t="s">
        <v>100</v>
      </c>
      <c r="B37" s="25" t="str">
        <f>VLOOKUP(TABLA_ESG_REQUISITOS[[#This Row],[Criterio]],TABLA_ESG_CRITERIOS[],'ESG (criterios)'!$C$3,FALSE)</f>
        <v>Diseño de metodologías adecuadas a sus fines.</v>
      </c>
      <c r="C37" s="18" t="s">
        <v>175</v>
      </c>
      <c r="D37" s="18"/>
      <c r="E37" s="18"/>
      <c r="F37" s="18"/>
      <c r="G37" s="18"/>
      <c r="H37" s="18"/>
      <c r="I37" s="18"/>
      <c r="J37" s="18"/>
      <c r="K37" s="18"/>
      <c r="L37" s="18"/>
      <c r="M37" s="18"/>
      <c r="N37" s="18"/>
      <c r="O37" s="18"/>
      <c r="P37" s="18"/>
      <c r="Q37" s="18"/>
      <c r="R37" s="18"/>
      <c r="S37" s="18"/>
      <c r="T37" s="18"/>
      <c r="U37" s="18"/>
      <c r="V37" s="18"/>
      <c r="W37" s="18"/>
      <c r="X37" s="18"/>
      <c r="Y37" s="18"/>
    </row>
    <row r="38" spans="1:25" ht="25.5" x14ac:dyDescent="0.25">
      <c r="A38" s="18" t="s">
        <v>100</v>
      </c>
      <c r="B38" s="25" t="str">
        <f>VLOOKUP(TABLA_ESG_REQUISITOS[[#This Row],[Criterio]],TABLA_ESG_CRITERIOS[],'ESG (criterios)'!$C$3,FALSE)</f>
        <v>Diseño de metodologías adecuadas a sus fines.</v>
      </c>
      <c r="C38" s="18" t="s">
        <v>176</v>
      </c>
      <c r="D38" s="18"/>
      <c r="E38" s="18"/>
      <c r="F38" s="18"/>
      <c r="G38" s="18"/>
      <c r="H38" s="18"/>
      <c r="I38" s="18"/>
      <c r="J38" s="18"/>
      <c r="K38" s="18"/>
      <c r="L38" s="18"/>
      <c r="M38" s="18"/>
      <c r="N38" s="18"/>
      <c r="O38" s="18"/>
      <c r="P38" s="18"/>
      <c r="Q38" s="18"/>
      <c r="R38" s="18"/>
      <c r="S38" s="18"/>
      <c r="T38" s="18"/>
      <c r="U38" s="18"/>
      <c r="V38" s="18"/>
      <c r="W38" s="18"/>
      <c r="X38" s="18"/>
      <c r="Y38" s="18"/>
    </row>
    <row r="39" spans="1:25" ht="25.5" x14ac:dyDescent="0.25">
      <c r="A39" s="18" t="s">
        <v>101</v>
      </c>
      <c r="B39" s="25" t="str">
        <f>VLOOKUP(TABLA_ESG_REQUISITOS[[#This Row],[Criterio]],TABLA_ESG_CRITERIOS[],'ESG (criterios)'!$C$3,FALSE)</f>
        <v>Implantación de procesos</v>
      </c>
      <c r="C39" s="18" t="s">
        <v>177</v>
      </c>
      <c r="D39" s="18"/>
      <c r="E39" s="18"/>
      <c r="F39" s="18"/>
      <c r="G39" s="18"/>
      <c r="H39" s="18"/>
      <c r="I39" s="18"/>
      <c r="J39" s="18"/>
      <c r="K39" s="18"/>
      <c r="L39" s="18"/>
      <c r="M39" s="18"/>
      <c r="N39" s="18"/>
      <c r="O39" s="18"/>
      <c r="P39" s="18"/>
      <c r="Q39" s="18"/>
      <c r="R39" s="18"/>
      <c r="S39" s="18"/>
      <c r="T39" s="18"/>
      <c r="U39" s="18"/>
      <c r="V39" s="18"/>
      <c r="W39" s="18"/>
      <c r="X39" s="18"/>
      <c r="Y39" s="18"/>
    </row>
    <row r="40" spans="1:25" ht="63.75" x14ac:dyDescent="0.25">
      <c r="A40" s="18" t="s">
        <v>101</v>
      </c>
      <c r="B40" s="25" t="str">
        <f>VLOOKUP(TABLA_ESG_REQUISITOS[[#This Row],[Criterio]],TABLA_ESG_CRITERIOS[],'ESG (criterios)'!$C$3,FALSE)</f>
        <v>Implantación de procesos</v>
      </c>
      <c r="C40" s="18" t="s">
        <v>178</v>
      </c>
      <c r="D40" s="18"/>
      <c r="E40" s="18"/>
      <c r="F40" s="18"/>
      <c r="G40" s="18"/>
      <c r="H40" s="18"/>
      <c r="I40" s="18"/>
      <c r="J40" s="18"/>
      <c r="K40" s="18"/>
      <c r="L40" s="18"/>
      <c r="M40" s="18"/>
      <c r="N40" s="18"/>
      <c r="O40" s="18"/>
      <c r="P40" s="18"/>
      <c r="Q40" s="18"/>
      <c r="R40" s="18"/>
      <c r="S40" s="18"/>
      <c r="T40" s="18"/>
      <c r="U40" s="18"/>
      <c r="V40" s="18"/>
      <c r="W40" s="18"/>
      <c r="X40" s="18"/>
      <c r="Y40" s="18"/>
    </row>
    <row r="41" spans="1:25" ht="51" x14ac:dyDescent="0.25">
      <c r="A41" s="18" t="s">
        <v>101</v>
      </c>
      <c r="B41" s="25" t="str">
        <f>VLOOKUP(TABLA_ESG_REQUISITOS[[#This Row],[Criterio]],TABLA_ESG_CRITERIOS[],'ESG (criterios)'!$C$3,FALSE)</f>
        <v>Implantación de procesos</v>
      </c>
      <c r="C41" s="18" t="s">
        <v>179</v>
      </c>
      <c r="D41" s="18"/>
      <c r="E41" s="18"/>
      <c r="F41" s="18"/>
      <c r="G41" s="18"/>
      <c r="H41" s="18"/>
      <c r="I41" s="18"/>
      <c r="J41" s="18"/>
      <c r="K41" s="18"/>
      <c r="L41" s="18"/>
      <c r="M41" s="18"/>
      <c r="N41" s="18"/>
      <c r="O41" s="18"/>
      <c r="P41" s="18"/>
      <c r="Q41" s="18"/>
      <c r="R41" s="18"/>
      <c r="S41" s="18"/>
      <c r="T41" s="18"/>
      <c r="U41" s="18"/>
      <c r="V41" s="18"/>
      <c r="W41" s="18"/>
      <c r="X41" s="18"/>
      <c r="Y41" s="18"/>
    </row>
    <row r="42" spans="1:25" ht="38.25" x14ac:dyDescent="0.25">
      <c r="A42" s="18" t="s">
        <v>102</v>
      </c>
      <c r="B42" s="25" t="str">
        <f>VLOOKUP(TABLA_ESG_REQUISITOS[[#This Row],[Criterio]],TABLA_ESG_CRITERIOS[],'ESG (criterios)'!$C$3,FALSE)</f>
        <v>Pares evaluadores</v>
      </c>
      <c r="C42" s="18" t="s">
        <v>180</v>
      </c>
      <c r="D42" s="18"/>
      <c r="E42" s="18"/>
      <c r="F42" s="18"/>
      <c r="G42" s="18"/>
      <c r="H42" s="18"/>
      <c r="I42" s="18"/>
      <c r="J42" s="18"/>
      <c r="K42" s="18"/>
      <c r="L42" s="18"/>
      <c r="M42" s="18"/>
      <c r="N42" s="18"/>
      <c r="O42" s="18"/>
      <c r="P42" s="18"/>
      <c r="Q42" s="18"/>
      <c r="R42" s="18"/>
      <c r="S42" s="18"/>
      <c r="T42" s="18"/>
      <c r="U42" s="18"/>
      <c r="V42" s="18"/>
      <c r="W42" s="18"/>
      <c r="X42" s="18"/>
      <c r="Y42" s="18"/>
    </row>
    <row r="43" spans="1:25" ht="51" x14ac:dyDescent="0.25">
      <c r="A43" s="18" t="s">
        <v>102</v>
      </c>
      <c r="B43" s="25" t="str">
        <f>VLOOKUP(TABLA_ESG_REQUISITOS[[#This Row],[Criterio]],TABLA_ESG_CRITERIOS[],'ESG (criterios)'!$C$3,FALSE)</f>
        <v>Pares evaluadores</v>
      </c>
      <c r="C43" s="18" t="s">
        <v>181</v>
      </c>
      <c r="D43" s="18"/>
      <c r="E43" s="18"/>
      <c r="F43" s="18"/>
      <c r="G43" s="18"/>
      <c r="H43" s="18"/>
      <c r="I43" s="18"/>
      <c r="J43" s="18"/>
      <c r="K43" s="18"/>
      <c r="L43" s="18"/>
      <c r="M43" s="18"/>
      <c r="N43" s="18"/>
      <c r="O43" s="18"/>
      <c r="P43" s="18"/>
      <c r="Q43" s="18"/>
      <c r="R43" s="18"/>
      <c r="S43" s="18"/>
      <c r="T43" s="18"/>
      <c r="U43" s="18"/>
      <c r="V43" s="18"/>
      <c r="W43" s="18"/>
      <c r="X43" s="18"/>
      <c r="Y43" s="18"/>
    </row>
    <row r="44" spans="1:25" ht="25.5" x14ac:dyDescent="0.25">
      <c r="A44" s="18" t="s">
        <v>102</v>
      </c>
      <c r="B44" s="25" t="str">
        <f>VLOOKUP(TABLA_ESG_REQUISITOS[[#This Row],[Criterio]],TABLA_ESG_CRITERIOS[],'ESG (criterios)'!$C$3,FALSE)</f>
        <v>Pares evaluadores</v>
      </c>
      <c r="C44" s="18" t="s">
        <v>182</v>
      </c>
      <c r="D44" s="18"/>
      <c r="E44" s="18"/>
      <c r="F44" s="18"/>
      <c r="G44" s="18"/>
      <c r="H44" s="18"/>
      <c r="I44" s="18"/>
      <c r="J44" s="18"/>
      <c r="K44" s="18"/>
      <c r="L44" s="18"/>
      <c r="M44" s="18"/>
      <c r="N44" s="18"/>
      <c r="O44" s="18"/>
      <c r="P44" s="18"/>
      <c r="Q44" s="18"/>
      <c r="R44" s="18"/>
      <c r="S44" s="18"/>
      <c r="T44" s="18"/>
      <c r="U44" s="18"/>
      <c r="V44" s="18"/>
      <c r="W44" s="18"/>
      <c r="X44" s="18"/>
      <c r="Y44" s="18"/>
    </row>
    <row r="45" spans="1:25" ht="38.25" x14ac:dyDescent="0.25">
      <c r="A45" s="18" t="s">
        <v>102</v>
      </c>
      <c r="B45" s="25" t="str">
        <f>VLOOKUP(TABLA_ESG_REQUISITOS[[#This Row],[Criterio]],TABLA_ESG_CRITERIOS[],'ESG (criterios)'!$C$3,FALSE)</f>
        <v>Pares evaluadores</v>
      </c>
      <c r="C45" s="18" t="s">
        <v>183</v>
      </c>
      <c r="D45" s="18"/>
      <c r="E45" s="18"/>
      <c r="F45" s="18"/>
      <c r="G45" s="18"/>
      <c r="H45" s="18"/>
      <c r="I45" s="18"/>
      <c r="J45" s="18"/>
      <c r="K45" s="18"/>
      <c r="L45" s="18"/>
      <c r="M45" s="18"/>
      <c r="N45" s="18"/>
      <c r="O45" s="18"/>
      <c r="P45" s="18"/>
      <c r="Q45" s="18"/>
      <c r="R45" s="18"/>
      <c r="S45" s="18"/>
      <c r="T45" s="18"/>
      <c r="U45" s="18"/>
      <c r="V45" s="18"/>
      <c r="W45" s="18"/>
      <c r="X45" s="18"/>
      <c r="Y45" s="18"/>
    </row>
    <row r="46" spans="1:25" ht="38.25" x14ac:dyDescent="0.25">
      <c r="A46" s="18" t="s">
        <v>103</v>
      </c>
      <c r="B46" s="25" t="str">
        <f>VLOOKUP(TABLA_ESG_REQUISITOS[[#This Row],[Criterio]],TABLA_ESG_CRITERIOS[],'ESG (criterios)'!$C$3,FALSE)</f>
        <v>Criterios para fundamentar los resultados</v>
      </c>
      <c r="C46" s="18" t="s">
        <v>184</v>
      </c>
      <c r="D46" s="18"/>
      <c r="E46" s="18"/>
      <c r="F46" s="18"/>
      <c r="G46" s="18"/>
      <c r="H46" s="18"/>
      <c r="I46" s="18"/>
      <c r="J46" s="18"/>
      <c r="K46" s="18"/>
      <c r="L46" s="18"/>
      <c r="M46" s="18"/>
      <c r="N46" s="18"/>
      <c r="O46" s="18"/>
      <c r="P46" s="18"/>
      <c r="Q46" s="18"/>
      <c r="R46" s="18"/>
      <c r="S46" s="18"/>
      <c r="T46" s="18"/>
      <c r="U46" s="18"/>
      <c r="V46" s="18"/>
      <c r="W46" s="18"/>
      <c r="X46" s="18"/>
      <c r="Y46" s="18"/>
    </row>
    <row r="47" spans="1:25" ht="51" x14ac:dyDescent="0.25">
      <c r="A47" s="18" t="s">
        <v>103</v>
      </c>
      <c r="B47" s="18" t="str">
        <f>VLOOKUP(TABLA_ESG_REQUISITOS[[#This Row],[Criterio]],TABLA_ESG_CRITERIOS[],'ESG (criterios)'!$C$3,FALSE)</f>
        <v>Criterios para fundamentar los resultados</v>
      </c>
      <c r="C47" s="18" t="s">
        <v>185</v>
      </c>
      <c r="D47" s="18"/>
      <c r="E47" s="18"/>
      <c r="F47" s="18"/>
      <c r="G47" s="18"/>
      <c r="H47" s="18"/>
      <c r="I47" s="18"/>
      <c r="J47" s="18"/>
      <c r="K47" s="18"/>
      <c r="L47" s="18"/>
      <c r="M47" s="18"/>
      <c r="N47" s="18"/>
      <c r="O47" s="18"/>
      <c r="P47" s="18"/>
      <c r="Q47" s="18"/>
      <c r="R47" s="18"/>
      <c r="S47" s="18"/>
      <c r="T47" s="18"/>
      <c r="U47" s="18"/>
      <c r="V47" s="18"/>
      <c r="W47" s="18"/>
      <c r="X47" s="18"/>
      <c r="Y47" s="18"/>
    </row>
    <row r="48" spans="1:25" ht="114.75" x14ac:dyDescent="0.25">
      <c r="A48" s="18" t="s">
        <v>104</v>
      </c>
      <c r="B48" s="18" t="str">
        <f>VLOOKUP(TABLA_ESG_REQUISITOS[[#This Row],[Criterio]],TABLA_ESG_CRITERIOS[],'ESG (criterios)'!$C$3,FALSE)</f>
        <v>Informes</v>
      </c>
      <c r="C48" s="18" t="s">
        <v>186</v>
      </c>
      <c r="D48" s="18"/>
      <c r="E48" s="18"/>
      <c r="F48" s="18"/>
      <c r="G48" s="18"/>
      <c r="H48" s="18"/>
      <c r="I48" s="18"/>
      <c r="J48" s="18"/>
      <c r="K48" s="18"/>
      <c r="L48" s="18"/>
      <c r="M48" s="18"/>
      <c r="N48" s="18"/>
      <c r="O48" s="18"/>
      <c r="P48" s="18"/>
      <c r="Q48" s="18"/>
      <c r="R48" s="18"/>
      <c r="S48" s="18"/>
      <c r="T48" s="18"/>
      <c r="U48" s="18"/>
      <c r="V48" s="18"/>
      <c r="W48" s="18"/>
      <c r="X48" s="18"/>
      <c r="Y48" s="18"/>
    </row>
    <row r="49" spans="1:25" ht="25.5" x14ac:dyDescent="0.25">
      <c r="A49" s="18" t="s">
        <v>104</v>
      </c>
      <c r="B49" s="18" t="str">
        <f>VLOOKUP(TABLA_ESG_REQUISITOS[[#This Row],[Criterio]],TABLA_ESG_CRITERIOS[],'ESG (criterios)'!$C$3,FALSE)</f>
        <v>Informes</v>
      </c>
      <c r="C49" s="18" t="s">
        <v>187</v>
      </c>
      <c r="D49" s="18"/>
      <c r="E49" s="18"/>
      <c r="F49" s="18"/>
      <c r="G49" s="18"/>
      <c r="H49" s="18"/>
      <c r="I49" s="18"/>
      <c r="J49" s="18"/>
      <c r="K49" s="18"/>
      <c r="L49" s="18"/>
      <c r="M49" s="18"/>
      <c r="N49" s="18"/>
      <c r="O49" s="18"/>
      <c r="P49" s="18"/>
      <c r="Q49" s="18"/>
      <c r="R49" s="18"/>
      <c r="S49" s="18"/>
      <c r="T49" s="18"/>
      <c r="U49" s="18"/>
      <c r="V49" s="18"/>
      <c r="W49" s="18"/>
      <c r="X49" s="18"/>
      <c r="Y49" s="18"/>
    </row>
    <row r="50" spans="1:25" ht="25.5" x14ac:dyDescent="0.25">
      <c r="A50" s="18" t="s">
        <v>104</v>
      </c>
      <c r="B50" s="18" t="str">
        <f>VLOOKUP(TABLA_ESG_REQUISITOS[[#This Row],[Criterio]],TABLA_ESG_CRITERIOS[],'ESG (criterios)'!$C$3,FALSE)</f>
        <v>Informes</v>
      </c>
      <c r="C50" s="18" t="s">
        <v>188</v>
      </c>
      <c r="D50" s="18"/>
      <c r="E50" s="18"/>
      <c r="F50" s="18"/>
      <c r="G50" s="18"/>
      <c r="H50" s="18"/>
      <c r="I50" s="18"/>
      <c r="J50" s="18"/>
      <c r="K50" s="18"/>
      <c r="L50" s="18"/>
      <c r="M50" s="18"/>
      <c r="N50" s="18"/>
      <c r="O50" s="18"/>
      <c r="P50" s="18"/>
      <c r="Q50" s="18"/>
      <c r="R50" s="18"/>
      <c r="S50" s="18"/>
      <c r="T50" s="18"/>
      <c r="U50" s="18"/>
      <c r="V50" s="18"/>
      <c r="W50" s="18"/>
      <c r="X50" s="18"/>
      <c r="Y50" s="18"/>
    </row>
    <row r="51" spans="1:25" ht="38.25" x14ac:dyDescent="0.25">
      <c r="A51" s="18" t="s">
        <v>105</v>
      </c>
      <c r="B51" s="18" t="str">
        <f>VLOOKUP(TABLA_ESG_REQUISITOS[[#This Row],[Criterio]],TABLA_ESG_CRITERIOS[],'ESG (criterios)'!$C$3,FALSE)</f>
        <v>Reclamaciones y recursos.</v>
      </c>
      <c r="C51" s="18" t="s">
        <v>190</v>
      </c>
      <c r="D51" s="18"/>
      <c r="E51" s="18"/>
      <c r="F51" s="18"/>
      <c r="G51" s="18"/>
      <c r="H51" s="18"/>
      <c r="I51" s="18"/>
      <c r="J51" s="18"/>
      <c r="K51" s="18"/>
      <c r="L51" s="18"/>
      <c r="M51" s="18"/>
      <c r="N51" s="18"/>
      <c r="O51" s="18"/>
      <c r="P51" s="18"/>
      <c r="Q51" s="18"/>
      <c r="R51" s="18"/>
      <c r="S51" s="18"/>
      <c r="T51" s="18"/>
      <c r="U51" s="18"/>
      <c r="V51" s="18"/>
      <c r="W51" s="18"/>
      <c r="X51" s="18"/>
      <c r="Y51" s="18"/>
    </row>
    <row r="52" spans="1:25" ht="38.25" x14ac:dyDescent="0.25">
      <c r="A52" s="18" t="s">
        <v>105</v>
      </c>
      <c r="B52" s="18" t="str">
        <f>VLOOKUP(TABLA_ESG_REQUISITOS[[#This Row],[Criterio]],TABLA_ESG_CRITERIOS[],'ESG (criterios)'!$C$3,FALSE)</f>
        <v>Reclamaciones y recursos.</v>
      </c>
      <c r="C52" s="18" t="s">
        <v>191</v>
      </c>
      <c r="D52" s="18"/>
      <c r="E52" s="18"/>
      <c r="F52" s="18"/>
      <c r="G52" s="18"/>
      <c r="H52" s="18"/>
      <c r="I52" s="18"/>
      <c r="J52" s="18"/>
      <c r="K52" s="18"/>
      <c r="L52" s="18"/>
      <c r="M52" s="18"/>
      <c r="N52" s="18"/>
      <c r="O52" s="18"/>
      <c r="P52" s="18"/>
      <c r="Q52" s="18"/>
      <c r="R52" s="18"/>
      <c r="S52" s="18"/>
      <c r="T52" s="18"/>
      <c r="U52" s="18"/>
      <c r="V52" s="18"/>
      <c r="W52" s="18"/>
      <c r="X52" s="18"/>
      <c r="Y52" s="18"/>
    </row>
    <row r="53" spans="1:25" ht="25.5" x14ac:dyDescent="0.25">
      <c r="A53" s="18" t="s">
        <v>105</v>
      </c>
      <c r="B53" s="18" t="str">
        <f>VLOOKUP(TABLA_ESG_REQUISITOS[[#This Row],[Criterio]],TABLA_ESG_CRITERIOS[],'ESG (criterios)'!$C$3,FALSE)</f>
        <v>Reclamaciones y recursos.</v>
      </c>
      <c r="C53" s="18" t="s">
        <v>192</v>
      </c>
      <c r="D53" s="18"/>
      <c r="E53" s="18"/>
      <c r="F53" s="18"/>
      <c r="G53" s="18"/>
      <c r="H53" s="18"/>
      <c r="I53" s="18"/>
      <c r="J53" s="18"/>
      <c r="K53" s="18"/>
      <c r="L53" s="18"/>
      <c r="M53" s="18"/>
      <c r="N53" s="18"/>
      <c r="O53" s="18"/>
      <c r="P53" s="18"/>
      <c r="Q53" s="18"/>
      <c r="R53" s="18"/>
      <c r="S53" s="18"/>
      <c r="T53" s="18"/>
      <c r="U53" s="18"/>
      <c r="V53" s="18"/>
      <c r="W53" s="18"/>
      <c r="X53" s="18"/>
      <c r="Y53" s="18"/>
    </row>
    <row r="54" spans="1:25" ht="38.25" x14ac:dyDescent="0.25">
      <c r="A54" s="18" t="s">
        <v>105</v>
      </c>
      <c r="B54" s="18" t="str">
        <f>VLOOKUP(TABLA_ESG_REQUISITOS[[#This Row],[Criterio]],TABLA_ESG_CRITERIOS[],'ESG (criterios)'!$C$3,FALSE)</f>
        <v>Reclamaciones y recursos.</v>
      </c>
      <c r="C54" s="18" t="s">
        <v>189</v>
      </c>
      <c r="D54" s="18"/>
      <c r="E54" s="18"/>
      <c r="F54" s="18"/>
      <c r="G54" s="18"/>
      <c r="H54" s="18"/>
      <c r="I54" s="18"/>
      <c r="J54" s="18"/>
      <c r="K54" s="18"/>
      <c r="L54" s="18"/>
      <c r="M54" s="18"/>
      <c r="N54" s="18"/>
      <c r="O54" s="18"/>
      <c r="P54" s="18"/>
      <c r="Q54" s="18"/>
      <c r="R54" s="18"/>
      <c r="S54" s="18"/>
      <c r="T54" s="18"/>
      <c r="U54" s="18"/>
      <c r="V54" s="18"/>
      <c r="W54" s="18"/>
      <c r="X54" s="18"/>
      <c r="Y54" s="18"/>
    </row>
    <row r="55" spans="1:25" ht="25.5" x14ac:dyDescent="0.25">
      <c r="A55" s="18" t="s">
        <v>105</v>
      </c>
      <c r="B55" s="18" t="str">
        <f>VLOOKUP(TABLA_ESG_REQUISITOS[[#This Row],[Criterio]],TABLA_ESG_CRITERIOS[],'ESG (criterios)'!$C$3,FALSE)</f>
        <v>Reclamaciones y recursos.</v>
      </c>
      <c r="C55" s="18"/>
      <c r="D55" s="18"/>
      <c r="E55" s="18"/>
      <c r="F55" s="18"/>
      <c r="G55" s="18"/>
      <c r="H55" s="18"/>
      <c r="I55" s="18"/>
      <c r="J55" s="18"/>
      <c r="K55" s="18"/>
      <c r="L55" s="18"/>
      <c r="M55" s="18"/>
      <c r="N55" s="18"/>
      <c r="O55" s="18"/>
      <c r="P55" s="18"/>
      <c r="Q55" s="18"/>
      <c r="R55" s="18"/>
      <c r="S55" s="18"/>
      <c r="T55" s="18"/>
      <c r="U55" s="18"/>
      <c r="V55" s="18"/>
      <c r="W55" s="18"/>
      <c r="X55" s="18"/>
      <c r="Y55" s="18"/>
    </row>
    <row r="56" spans="1:25" ht="76.5" x14ac:dyDescent="0.25">
      <c r="A56" s="26" t="s">
        <v>125</v>
      </c>
      <c r="B56" s="26" t="str">
        <f>VLOOKUP(TABLA_ESG_REQUISITOS[[#This Row],[Criterio]],TABLA_ESG_CRITERIOS[],'ESG (criterios)'!$C$3,FALSE)</f>
        <v>Actividades, política y procesos de aseguramiento de la calidad</v>
      </c>
      <c r="C56" s="26" t="s">
        <v>193</v>
      </c>
      <c r="D56" s="26"/>
      <c r="E56" s="26"/>
      <c r="F56" s="26"/>
      <c r="G56" s="26"/>
      <c r="H56" s="26"/>
      <c r="I56" s="26"/>
      <c r="J56" s="26"/>
      <c r="K56" s="26"/>
      <c r="L56" s="26"/>
      <c r="M56" s="26"/>
      <c r="N56" s="26"/>
      <c r="O56" s="26"/>
      <c r="P56" s="26"/>
      <c r="Q56" s="26"/>
      <c r="R56" s="26"/>
      <c r="S56" s="26"/>
      <c r="T56" s="26"/>
      <c r="U56" s="26"/>
      <c r="V56" s="26"/>
      <c r="W56" s="26"/>
      <c r="X56" s="26"/>
      <c r="Y56" s="26"/>
    </row>
    <row r="57" spans="1:25" ht="63.75" x14ac:dyDescent="0.25">
      <c r="A57" s="26" t="s">
        <v>125</v>
      </c>
      <c r="B57" s="26" t="str">
        <f>VLOOKUP(TABLA_ESG_REQUISITOS[[#This Row],[Criterio]],TABLA_ESG_CRITERIOS[],'ESG (criterios)'!$C$3,FALSE)</f>
        <v>Actividades, política y procesos de aseguramiento de la calidad</v>
      </c>
      <c r="C57" s="26" t="s">
        <v>194</v>
      </c>
      <c r="D57" s="26"/>
      <c r="E57" s="26"/>
      <c r="F57" s="26"/>
      <c r="G57" s="26"/>
      <c r="H57" s="26"/>
      <c r="I57" s="26"/>
      <c r="J57" s="26"/>
      <c r="K57" s="26"/>
      <c r="L57" s="26"/>
      <c r="M57" s="26"/>
      <c r="N57" s="26"/>
      <c r="O57" s="26"/>
      <c r="P57" s="26"/>
      <c r="Q57" s="26"/>
      <c r="R57" s="26"/>
      <c r="S57" s="26"/>
      <c r="T57" s="26"/>
      <c r="U57" s="26"/>
      <c r="V57" s="26"/>
      <c r="W57" s="26"/>
      <c r="X57" s="26"/>
      <c r="Y57" s="26"/>
    </row>
    <row r="58" spans="1:25" ht="38.25" x14ac:dyDescent="0.25">
      <c r="A58" s="26" t="s">
        <v>126</v>
      </c>
      <c r="B58" s="26" t="str">
        <f>VLOOKUP(TABLA_ESG_REQUISITOS[[#This Row],[Criterio]],TABLA_ESG_CRITERIOS[],'ESG (criterios)'!$C$3,FALSE)</f>
        <v>Estatus oficial</v>
      </c>
      <c r="C58" s="26" t="s">
        <v>195</v>
      </c>
      <c r="D58" s="26"/>
      <c r="E58" s="26"/>
      <c r="F58" s="26"/>
      <c r="G58" s="26"/>
      <c r="H58" s="26"/>
      <c r="I58" s="26"/>
      <c r="J58" s="26"/>
      <c r="K58" s="26"/>
      <c r="L58" s="26"/>
      <c r="M58" s="26"/>
      <c r="N58" s="26"/>
      <c r="O58" s="26"/>
      <c r="P58" s="26"/>
      <c r="Q58" s="26"/>
      <c r="R58" s="26"/>
      <c r="S58" s="26"/>
      <c r="T58" s="26"/>
      <c r="U58" s="26"/>
      <c r="V58" s="26"/>
      <c r="W58" s="26"/>
      <c r="X58" s="26"/>
      <c r="Y58" s="26"/>
    </row>
    <row r="59" spans="1:25" ht="25.5" x14ac:dyDescent="0.25">
      <c r="A59" s="26" t="s">
        <v>127</v>
      </c>
      <c r="B59" s="26" t="str">
        <f>VLOOKUP(TABLA_ESG_REQUISITOS[[#This Row],[Criterio]],TABLA_ESG_CRITERIOS[],'ESG (criterios)'!$C$3,FALSE)</f>
        <v>Independencia</v>
      </c>
      <c r="C59" s="26" t="s">
        <v>196</v>
      </c>
      <c r="D59" s="26"/>
      <c r="E59" s="26"/>
      <c r="F59" s="26"/>
      <c r="G59" s="26"/>
      <c r="H59" s="26"/>
      <c r="I59" s="26"/>
      <c r="J59" s="26"/>
      <c r="K59" s="26"/>
      <c r="L59" s="26"/>
      <c r="M59" s="26"/>
      <c r="N59" s="26"/>
      <c r="O59" s="26"/>
      <c r="P59" s="26"/>
      <c r="Q59" s="26"/>
      <c r="R59" s="26"/>
      <c r="S59" s="26"/>
      <c r="T59" s="26"/>
      <c r="U59" s="26"/>
      <c r="V59" s="26"/>
      <c r="W59" s="26"/>
      <c r="X59" s="26"/>
      <c r="Y59" s="26"/>
    </row>
    <row r="60" spans="1:25" ht="127.5" x14ac:dyDescent="0.25">
      <c r="A60" s="26" t="s">
        <v>127</v>
      </c>
      <c r="B60" s="26" t="str">
        <f>VLOOKUP(TABLA_ESG_REQUISITOS[[#This Row],[Criterio]],TABLA_ESG_CRITERIOS[],'ESG (criterios)'!$C$3,FALSE)</f>
        <v>Independencia</v>
      </c>
      <c r="C60" s="26" t="s">
        <v>197</v>
      </c>
      <c r="D60" s="26"/>
      <c r="E60" s="26"/>
      <c r="F60" s="26"/>
      <c r="G60" s="26"/>
      <c r="H60" s="26"/>
      <c r="I60" s="26"/>
      <c r="J60" s="26"/>
      <c r="K60" s="26"/>
      <c r="L60" s="26"/>
      <c r="M60" s="26"/>
      <c r="N60" s="26"/>
      <c r="O60" s="26"/>
      <c r="P60" s="26"/>
      <c r="Q60" s="26"/>
      <c r="R60" s="26"/>
      <c r="S60" s="26"/>
      <c r="T60" s="26"/>
      <c r="U60" s="26"/>
      <c r="V60" s="26"/>
      <c r="W60" s="26"/>
      <c r="X60" s="26"/>
      <c r="Y60" s="26"/>
    </row>
    <row r="61" spans="1:25" ht="51" x14ac:dyDescent="0.25">
      <c r="A61" s="26" t="s">
        <v>127</v>
      </c>
      <c r="B61" s="26" t="str">
        <f>VLOOKUP(TABLA_ESG_REQUISITOS[[#This Row],[Criterio]],TABLA_ESG_CRITERIOS[],'ESG (criterios)'!$C$3,FALSE)</f>
        <v>Independencia</v>
      </c>
      <c r="C61" s="26" t="s">
        <v>198</v>
      </c>
      <c r="D61" s="26"/>
      <c r="E61" s="26"/>
      <c r="F61" s="26"/>
      <c r="G61" s="26"/>
      <c r="H61" s="26"/>
      <c r="I61" s="26"/>
      <c r="J61" s="26"/>
      <c r="K61" s="26"/>
      <c r="L61" s="26"/>
      <c r="M61" s="26"/>
      <c r="N61" s="26"/>
      <c r="O61" s="26"/>
      <c r="P61" s="26"/>
      <c r="Q61" s="26"/>
      <c r="R61" s="26"/>
      <c r="S61" s="26"/>
      <c r="T61" s="26"/>
      <c r="U61" s="26"/>
      <c r="V61" s="26"/>
      <c r="W61" s="26"/>
      <c r="X61" s="26"/>
      <c r="Y61" s="26"/>
    </row>
    <row r="62" spans="1:25" ht="51" x14ac:dyDescent="0.25">
      <c r="A62" s="26" t="s">
        <v>128</v>
      </c>
      <c r="B62" s="26" t="str">
        <f>VLOOKUP(TABLA_ESG_REQUISITOS[[#This Row],[Criterio]],TABLA_ESG_CRITERIOS[],'ESG (criterios)'!$C$3,FALSE)</f>
        <v>Análisis temáticos</v>
      </c>
      <c r="C62" s="26" t="s">
        <v>199</v>
      </c>
      <c r="D62" s="26"/>
      <c r="E62" s="26"/>
      <c r="F62" s="26"/>
      <c r="G62" s="26"/>
      <c r="H62" s="26"/>
      <c r="I62" s="26"/>
      <c r="J62" s="26"/>
      <c r="K62" s="26"/>
      <c r="L62" s="26"/>
      <c r="M62" s="26"/>
      <c r="N62" s="26"/>
      <c r="O62" s="26"/>
      <c r="P62" s="26"/>
      <c r="Q62" s="26"/>
      <c r="R62" s="26"/>
      <c r="S62" s="26"/>
      <c r="T62" s="26"/>
      <c r="U62" s="26"/>
      <c r="V62" s="26"/>
      <c r="W62" s="26"/>
      <c r="X62" s="26"/>
      <c r="Y62" s="26"/>
    </row>
    <row r="63" spans="1:25" ht="25.5" x14ac:dyDescent="0.25">
      <c r="A63" s="26" t="s">
        <v>128</v>
      </c>
      <c r="B63" s="26" t="str">
        <f>VLOOKUP(TABLA_ESG_REQUISITOS[[#This Row],[Criterio]],TABLA_ESG_CRITERIOS[],'ESG (criterios)'!$C$3,FALSE)</f>
        <v>Análisis temáticos</v>
      </c>
      <c r="C63" s="26" t="s">
        <v>200</v>
      </c>
      <c r="D63" s="26"/>
      <c r="E63" s="26"/>
      <c r="F63" s="26"/>
      <c r="G63" s="26"/>
      <c r="H63" s="26"/>
      <c r="I63" s="26"/>
      <c r="J63" s="26"/>
      <c r="K63" s="26"/>
      <c r="L63" s="26"/>
      <c r="M63" s="26"/>
      <c r="N63" s="26"/>
      <c r="O63" s="26"/>
      <c r="P63" s="26"/>
      <c r="Q63" s="26"/>
      <c r="R63" s="26"/>
      <c r="S63" s="26"/>
      <c r="T63" s="26"/>
      <c r="U63" s="26"/>
      <c r="V63" s="26"/>
      <c r="W63" s="26"/>
      <c r="X63" s="26"/>
      <c r="Y63" s="26"/>
    </row>
    <row r="64" spans="1:25" ht="51" x14ac:dyDescent="0.25">
      <c r="A64" s="26" t="s">
        <v>129</v>
      </c>
      <c r="B64" s="26" t="str">
        <f>VLOOKUP(TABLA_ESG_REQUISITOS[[#This Row],[Criterio]],TABLA_ESG_CRITERIOS[],'ESG (criterios)'!$C$3,FALSE)</f>
        <v>Recursos</v>
      </c>
      <c r="C64" s="26" t="s">
        <v>201</v>
      </c>
      <c r="D64" s="26"/>
      <c r="E64" s="26"/>
      <c r="F64" s="26"/>
      <c r="G64" s="26"/>
      <c r="H64" s="26"/>
      <c r="I64" s="26"/>
      <c r="J64" s="26"/>
      <c r="K64" s="26"/>
      <c r="L64" s="26"/>
      <c r="M64" s="26"/>
      <c r="N64" s="26"/>
      <c r="O64" s="26"/>
      <c r="P64" s="26"/>
      <c r="Q64" s="26"/>
      <c r="R64" s="26"/>
      <c r="S64" s="26"/>
      <c r="T64" s="26"/>
      <c r="U64" s="26"/>
      <c r="V64" s="26"/>
      <c r="W64" s="26"/>
      <c r="X64" s="26"/>
      <c r="Y64" s="26"/>
    </row>
    <row r="65" spans="1:25" ht="38.25" x14ac:dyDescent="0.25">
      <c r="A65" s="26" t="s">
        <v>130</v>
      </c>
      <c r="B65" s="26" t="str">
        <f>VLOOKUP(TABLA_ESG_REQUISITOS[[#This Row],[Criterio]],TABLA_ESG_CRITERIOS[],'ESG (criterios)'!$C$3,FALSE)</f>
        <v>Aseguramiento interno de la calidad y ética profesional</v>
      </c>
      <c r="C65" s="26" t="s">
        <v>202</v>
      </c>
      <c r="D65" s="26"/>
      <c r="E65" s="26"/>
      <c r="F65" s="26"/>
      <c r="G65" s="26"/>
      <c r="H65" s="26"/>
      <c r="I65" s="26"/>
      <c r="J65" s="26"/>
      <c r="K65" s="26"/>
      <c r="L65" s="26"/>
      <c r="M65" s="26"/>
      <c r="N65" s="26"/>
      <c r="O65" s="26"/>
      <c r="P65" s="26"/>
      <c r="Q65" s="26"/>
      <c r="R65" s="26"/>
      <c r="S65" s="26"/>
      <c r="T65" s="26"/>
      <c r="U65" s="26"/>
      <c r="V65" s="26"/>
      <c r="W65" s="26"/>
      <c r="X65" s="26"/>
      <c r="Y65" s="26"/>
    </row>
    <row r="66" spans="1:25" ht="127.5" x14ac:dyDescent="0.25">
      <c r="A66" s="26" t="s">
        <v>130</v>
      </c>
      <c r="B66" s="26" t="str">
        <f>VLOOKUP(TABLA_ESG_REQUISITOS[[#This Row],[Criterio]],TABLA_ESG_CRITERIOS[],'ESG (criterios)'!$C$3,FALSE)</f>
        <v>Aseguramiento interno de la calidad y ética profesional</v>
      </c>
      <c r="C66" s="26" t="s">
        <v>203</v>
      </c>
      <c r="D66" s="26"/>
      <c r="E66" s="26"/>
      <c r="F66" s="26"/>
      <c r="G66" s="26"/>
      <c r="H66" s="26"/>
      <c r="I66" s="26"/>
      <c r="J66" s="26"/>
      <c r="K66" s="26"/>
      <c r="L66" s="26"/>
      <c r="M66" s="26"/>
      <c r="N66" s="26"/>
      <c r="O66" s="26"/>
      <c r="P66" s="26"/>
      <c r="Q66" s="26"/>
      <c r="R66" s="26"/>
      <c r="S66" s="26"/>
      <c r="T66" s="26"/>
      <c r="U66" s="26"/>
      <c r="V66" s="26"/>
      <c r="W66" s="26"/>
      <c r="X66" s="26"/>
      <c r="Y66" s="26"/>
    </row>
    <row r="67" spans="1:25" ht="38.25" x14ac:dyDescent="0.25">
      <c r="A67" s="26" t="s">
        <v>131</v>
      </c>
      <c r="B67" s="26" t="str">
        <f>VLOOKUP(TABLA_ESG_REQUISITOS[[#This Row],[Criterio]],TABLA_ESG_CRITERIOS[],'ESG (criterios)'!$C$3,FALSE)</f>
        <v>Evaluación externa cíclica de las agencias</v>
      </c>
      <c r="C67" s="26" t="s">
        <v>204</v>
      </c>
      <c r="D67" s="26"/>
      <c r="E67" s="26"/>
      <c r="F67" s="26"/>
      <c r="G67" s="26"/>
      <c r="H67" s="26"/>
      <c r="I67" s="26"/>
      <c r="J67" s="26"/>
      <c r="K67" s="26"/>
      <c r="L67" s="26"/>
      <c r="M67" s="26"/>
      <c r="N67" s="26"/>
      <c r="O67" s="26"/>
      <c r="P67" s="26"/>
      <c r="Q67" s="26"/>
      <c r="R67" s="26"/>
      <c r="S67" s="26"/>
      <c r="T67" s="26"/>
      <c r="U67" s="26"/>
      <c r="V67" s="26"/>
      <c r="W67" s="26"/>
      <c r="X67" s="26"/>
      <c r="Y67" s="26"/>
    </row>
  </sheetData>
  <dataValidations count="1">
    <dataValidation type="list" allowBlank="1" showInputMessage="1" showErrorMessage="1" sqref="A5:A67" xr:uid="{00000000-0002-0000-1400-000000000000}">
      <formula1>LISTA_ESG_CRITERIOS</formula1>
    </dataValidation>
  </dataValidations>
  <pageMargins left="0.7" right="0.7" top="0.75" bottom="0.75" header="0.3" footer="0.3"/>
  <tableParts count="1">
    <tablePart r:id="rId1"/>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79570D-ABBD-47AF-8A57-E54E4909A770}">
  <sheetPr>
    <tabColor rgb="FFFFC000"/>
  </sheetPr>
  <dimension ref="A1:E30"/>
  <sheetViews>
    <sheetView zoomScale="115" zoomScaleNormal="115" workbookViewId="0">
      <pane xSplit="2" ySplit="3" topLeftCell="C4" activePane="bottomRight" state="frozen"/>
      <selection pane="topRight" activeCell="C1" sqref="C1"/>
      <selection pane="bottomLeft" activeCell="A4" sqref="A4"/>
      <selection pane="bottomRight" activeCell="D24" sqref="D24"/>
    </sheetView>
  </sheetViews>
  <sheetFormatPr baseColWidth="10" defaultColWidth="8.85546875" defaultRowHeight="15" x14ac:dyDescent="0.25"/>
  <cols>
    <col min="1" max="1" width="54" bestFit="1" customWidth="1"/>
    <col min="2" max="2" width="11.42578125" style="9" bestFit="1" customWidth="1"/>
    <col min="3" max="3" width="11.28515625" style="9" customWidth="1"/>
    <col min="4" max="4" width="11.140625" style="9" customWidth="1"/>
    <col min="5" max="5" width="12.28515625" style="9" customWidth="1"/>
    <col min="6" max="6" width="8.85546875" style="9" customWidth="1"/>
    <col min="7" max="16384" width="8.85546875" style="9"/>
  </cols>
  <sheetData>
    <row r="1" spans="1:5" x14ac:dyDescent="0.25">
      <c r="A1" s="5" t="s">
        <v>255</v>
      </c>
      <c r="B1" s="5"/>
      <c r="C1" s="5"/>
      <c r="D1" s="5"/>
    </row>
    <row r="2" spans="1:5" ht="12.75" x14ac:dyDescent="0.2">
      <c r="A2" s="16">
        <f>COUNTA($A$3:A3)</f>
        <v>1</v>
      </c>
      <c r="B2" s="16">
        <f>COUNTA($A$3:B3)</f>
        <v>2</v>
      </c>
      <c r="C2" s="16">
        <f>COUNTA($A$3:C3)</f>
        <v>3</v>
      </c>
      <c r="D2" s="16">
        <f>COUNTA($A$3:D3)</f>
        <v>4</v>
      </c>
      <c r="E2" s="16">
        <f>COUNTA($A$3:E3)</f>
        <v>5</v>
      </c>
    </row>
    <row r="3" spans="1:5" ht="12.75" x14ac:dyDescent="0.2">
      <c r="A3" s="10" t="s">
        <v>253</v>
      </c>
      <c r="B3" s="10" t="s">
        <v>254</v>
      </c>
      <c r="C3" s="10" t="s">
        <v>252</v>
      </c>
      <c r="D3" s="9" t="s">
        <v>58</v>
      </c>
      <c r="E3" s="79" t="s">
        <v>465</v>
      </c>
    </row>
    <row r="4" spans="1:5" ht="12.75" x14ac:dyDescent="0.2">
      <c r="A4" s="9" t="s">
        <v>1070</v>
      </c>
      <c r="B4" s="27">
        <v>241</v>
      </c>
      <c r="C4" s="9" t="s">
        <v>251</v>
      </c>
      <c r="D4" s="9">
        <v>1</v>
      </c>
      <c r="E4" s="27">
        <f>TABLA_GEA_CODIGOS[[#This Row],[CODNUM]]</f>
        <v>241</v>
      </c>
    </row>
    <row r="5" spans="1:5" ht="12.75" x14ac:dyDescent="0.2">
      <c r="A5" s="9" t="s">
        <v>1071</v>
      </c>
      <c r="B5" s="27">
        <v>242</v>
      </c>
      <c r="C5" s="9" t="s">
        <v>250</v>
      </c>
      <c r="D5" s="9">
        <v>2</v>
      </c>
      <c r="E5" s="27">
        <f>TABLA_GEA_CODIGOS[[#This Row],[CODNUM]]</f>
        <v>242</v>
      </c>
    </row>
    <row r="6" spans="1:5" ht="12.75" x14ac:dyDescent="0.2">
      <c r="A6" s="9" t="s">
        <v>1072</v>
      </c>
      <c r="B6" s="27">
        <v>243</v>
      </c>
      <c r="C6" s="9" t="s">
        <v>249</v>
      </c>
      <c r="D6" s="9">
        <v>3</v>
      </c>
      <c r="E6" s="27">
        <f>TABLA_GEA_CODIGOS[[#This Row],[CODNUM]]</f>
        <v>243</v>
      </c>
    </row>
    <row r="7" spans="1:5" ht="12.75" x14ac:dyDescent="0.2">
      <c r="A7" s="9" t="s">
        <v>1073</v>
      </c>
      <c r="B7" s="27">
        <v>157</v>
      </c>
      <c r="C7" s="9" t="s">
        <v>248</v>
      </c>
      <c r="D7" s="9">
        <v>4</v>
      </c>
      <c r="E7" s="27">
        <f>TABLA_GEA_CODIGOS[[#This Row],[CODNUM]]</f>
        <v>157</v>
      </c>
    </row>
    <row r="8" spans="1:5" ht="12.75" x14ac:dyDescent="0.2">
      <c r="A8" s="9" t="s">
        <v>1074</v>
      </c>
      <c r="B8" s="27">
        <v>155</v>
      </c>
      <c r="C8" s="9" t="s">
        <v>247</v>
      </c>
      <c r="D8" s="9">
        <v>5</v>
      </c>
      <c r="E8" s="27">
        <f>TABLA_GEA_CODIGOS[[#This Row],[CODNUM]]</f>
        <v>155</v>
      </c>
    </row>
    <row r="9" spans="1:5" ht="12.75" x14ac:dyDescent="0.2">
      <c r="A9" s="9" t="s">
        <v>1075</v>
      </c>
      <c r="B9" s="27">
        <v>153</v>
      </c>
      <c r="C9" s="9" t="s">
        <v>246</v>
      </c>
      <c r="D9" s="9">
        <v>6</v>
      </c>
      <c r="E9" s="27">
        <f>TABLA_GEA_CODIGOS[[#This Row],[CODNUM]]</f>
        <v>153</v>
      </c>
    </row>
    <row r="10" spans="1:5" ht="12.75" x14ac:dyDescent="0.2">
      <c r="A10" s="9" t="s">
        <v>1076</v>
      </c>
      <c r="B10" s="27">
        <v>151</v>
      </c>
      <c r="C10" s="9" t="s">
        <v>245</v>
      </c>
      <c r="D10" s="9">
        <v>7</v>
      </c>
      <c r="E10" s="27">
        <f>TABLA_GEA_CODIGOS[[#This Row],[CODNUM]]</f>
        <v>151</v>
      </c>
    </row>
    <row r="11" spans="1:5" ht="12.75" x14ac:dyDescent="0.2">
      <c r="A11" s="12" t="s">
        <v>1077</v>
      </c>
      <c r="B11" s="11">
        <v>140</v>
      </c>
      <c r="C11" s="12" t="s">
        <v>244</v>
      </c>
      <c r="D11" s="12">
        <v>8</v>
      </c>
      <c r="E11" s="27">
        <f>TABLA_GEA_CODIGOS[[#This Row],[CODNUM]]</f>
        <v>140</v>
      </c>
    </row>
    <row r="12" spans="1:5" ht="12.75" x14ac:dyDescent="0.2">
      <c r="A12" s="9" t="s">
        <v>1078</v>
      </c>
      <c r="B12" s="27">
        <v>126</v>
      </c>
      <c r="C12" s="9" t="s">
        <v>243</v>
      </c>
      <c r="D12" s="9">
        <v>9</v>
      </c>
      <c r="E12" s="27">
        <f>TABLA_GEA_CODIGOS[[#This Row],[CODNUM]]</f>
        <v>126</v>
      </c>
    </row>
    <row r="13" spans="1:5" ht="12.75" x14ac:dyDescent="0.2">
      <c r="A13" s="9" t="s">
        <v>1079</v>
      </c>
      <c r="B13" s="27">
        <v>146</v>
      </c>
      <c r="C13" s="9" t="s">
        <v>242</v>
      </c>
      <c r="D13" s="9">
        <v>10</v>
      </c>
      <c r="E13" s="27">
        <f>TABLA_GEA_CODIGOS[[#This Row],[CODNUM]]</f>
        <v>146</v>
      </c>
    </row>
    <row r="14" spans="1:5" ht="12.75" x14ac:dyDescent="0.2">
      <c r="A14" s="9" t="s">
        <v>1080</v>
      </c>
      <c r="B14" s="27">
        <v>166</v>
      </c>
      <c r="C14" s="9" t="s">
        <v>241</v>
      </c>
      <c r="D14" s="9">
        <v>11</v>
      </c>
      <c r="E14" s="27">
        <f>TABLA_GEA_CODIGOS[[#This Row],[CODNUM]]</f>
        <v>166</v>
      </c>
    </row>
    <row r="15" spans="1:5" ht="12.75" x14ac:dyDescent="0.2">
      <c r="A15" s="9" t="s">
        <v>1081</v>
      </c>
      <c r="B15" s="27">
        <v>105</v>
      </c>
      <c r="C15" s="9" t="s">
        <v>240</v>
      </c>
      <c r="D15" s="9">
        <v>12</v>
      </c>
      <c r="E15" s="27">
        <f>TABLA_GEA_CODIGOS[[#This Row],[CODNUM]]</f>
        <v>105</v>
      </c>
    </row>
    <row r="16" spans="1:5" ht="12.75" x14ac:dyDescent="0.2">
      <c r="A16" s="9" t="s">
        <v>1082</v>
      </c>
      <c r="B16" s="27">
        <v>118</v>
      </c>
      <c r="C16" s="9" t="s">
        <v>239</v>
      </c>
      <c r="D16" s="9">
        <v>13</v>
      </c>
      <c r="E16" s="27">
        <f>TABLA_GEA_CODIGOS[[#This Row],[CODNUM]]</f>
        <v>118</v>
      </c>
    </row>
    <row r="17" spans="1:5" ht="12.75" x14ac:dyDescent="0.2">
      <c r="A17" s="9" t="s">
        <v>1083</v>
      </c>
      <c r="B17" s="27">
        <v>120</v>
      </c>
      <c r="C17" s="9" t="s">
        <v>238</v>
      </c>
      <c r="D17" s="9">
        <v>14</v>
      </c>
      <c r="E17" s="27">
        <f>TABLA_GEA_CODIGOS[[#This Row],[CODNUM]]</f>
        <v>120</v>
      </c>
    </row>
    <row r="18" spans="1:5" ht="12.75" x14ac:dyDescent="0.2">
      <c r="A18" s="9" t="s">
        <v>1084</v>
      </c>
      <c r="B18" s="11">
        <v>107</v>
      </c>
      <c r="C18" s="9" t="s">
        <v>237</v>
      </c>
      <c r="D18" s="9">
        <v>15</v>
      </c>
      <c r="E18" s="27">
        <f>TABLA_GEA_CODIGOS[[#This Row],[CODNUM]]</f>
        <v>107</v>
      </c>
    </row>
    <row r="19" spans="1:5" ht="12.75" x14ac:dyDescent="0.2">
      <c r="A19" s="9" t="s">
        <v>1085</v>
      </c>
      <c r="B19" s="27">
        <v>114</v>
      </c>
      <c r="C19" s="9" t="s">
        <v>236</v>
      </c>
      <c r="D19" s="9">
        <v>16</v>
      </c>
      <c r="E19" s="27">
        <f>TABLA_GEA_CODIGOS[[#This Row],[CODNUM]]</f>
        <v>114</v>
      </c>
    </row>
    <row r="20" spans="1:5" ht="12.75" x14ac:dyDescent="0.2">
      <c r="A20" s="9" t="s">
        <v>1086</v>
      </c>
      <c r="B20" s="27">
        <v>101</v>
      </c>
      <c r="C20" s="9" t="s">
        <v>235</v>
      </c>
      <c r="D20" s="9">
        <v>17</v>
      </c>
      <c r="E20" s="27">
        <f>TABLA_GEA_CODIGOS[[#This Row],[CODNUM]]</f>
        <v>101</v>
      </c>
    </row>
    <row r="21" spans="1:5" ht="12.75" x14ac:dyDescent="0.2">
      <c r="A21" s="9" t="s">
        <v>1087</v>
      </c>
      <c r="B21" s="27">
        <v>112</v>
      </c>
      <c r="C21" s="9" t="s">
        <v>234</v>
      </c>
      <c r="D21" s="9">
        <v>18</v>
      </c>
      <c r="E21" s="27">
        <f>TABLA_GEA_CODIGOS[[#This Row],[CODNUM]]</f>
        <v>112</v>
      </c>
    </row>
    <row r="22" spans="1:5" ht="12.75" x14ac:dyDescent="0.2">
      <c r="A22" s="9" t="s">
        <v>1088</v>
      </c>
      <c r="B22" s="27">
        <v>116</v>
      </c>
      <c r="C22" s="9" t="s">
        <v>233</v>
      </c>
      <c r="D22" s="9">
        <v>19</v>
      </c>
      <c r="E22" s="27">
        <f>TABLA_GEA_CODIGOS[[#This Row],[CODNUM]]</f>
        <v>116</v>
      </c>
    </row>
    <row r="23" spans="1:5" ht="12.75" x14ac:dyDescent="0.2">
      <c r="A23" s="9" t="s">
        <v>1089</v>
      </c>
      <c r="B23" s="27">
        <v>103</v>
      </c>
      <c r="C23" s="9" t="s">
        <v>232</v>
      </c>
      <c r="D23" s="9">
        <v>20</v>
      </c>
      <c r="E23" s="27">
        <f>TABLA_GEA_CODIGOS[[#This Row],[CODNUM]]</f>
        <v>103</v>
      </c>
    </row>
    <row r="24" spans="1:5" ht="12.75" x14ac:dyDescent="0.2">
      <c r="A24" s="12" t="s">
        <v>1090</v>
      </c>
      <c r="B24" s="11">
        <v>244</v>
      </c>
      <c r="C24" s="12" t="s">
        <v>231</v>
      </c>
      <c r="D24" s="12">
        <v>21</v>
      </c>
      <c r="E24" s="27">
        <f>TABLA_GEA_CODIGOS[[#This Row],[CODNUM]]</f>
        <v>244</v>
      </c>
    </row>
    <row r="25" spans="1:5" ht="12.75" x14ac:dyDescent="0.2">
      <c r="A25" s="9" t="s">
        <v>1091</v>
      </c>
      <c r="B25" s="27">
        <v>246</v>
      </c>
      <c r="C25" s="9" t="s">
        <v>230</v>
      </c>
      <c r="D25" s="9">
        <v>22</v>
      </c>
      <c r="E25" s="27">
        <f>TABLA_GEA_CODIGOS[[#This Row],[CODNUM]]</f>
        <v>246</v>
      </c>
    </row>
    <row r="26" spans="1:5" ht="12.75" x14ac:dyDescent="0.2">
      <c r="A26" s="9" t="s">
        <v>1092</v>
      </c>
      <c r="B26" s="27">
        <v>148</v>
      </c>
      <c r="C26" s="9" t="s">
        <v>229</v>
      </c>
      <c r="D26" s="9">
        <v>23</v>
      </c>
      <c r="E26" s="27">
        <f>TABLA_GEA_CODIGOS[[#This Row],[CODNUM]]</f>
        <v>148</v>
      </c>
    </row>
    <row r="27" spans="1:5" ht="12.75" x14ac:dyDescent="0.2">
      <c r="A27" s="9" t="s">
        <v>1093</v>
      </c>
      <c r="B27" s="27">
        <v>159</v>
      </c>
      <c r="C27" s="9" t="s">
        <v>228</v>
      </c>
      <c r="D27" s="9">
        <v>24</v>
      </c>
      <c r="E27" s="27">
        <f>TABLA_GEA_CODIGOS[[#This Row],[CODNUM]]</f>
        <v>159</v>
      </c>
    </row>
    <row r="28" spans="1:5" ht="12.75" x14ac:dyDescent="0.2">
      <c r="A28" s="9" t="s">
        <v>1094</v>
      </c>
      <c r="B28" s="27">
        <v>117</v>
      </c>
      <c r="C28" s="9" t="s">
        <v>227</v>
      </c>
      <c r="D28" s="9">
        <v>25</v>
      </c>
      <c r="E28" s="27">
        <f>TABLA_GEA_CODIGOS[[#This Row],[CODNUM]]</f>
        <v>117</v>
      </c>
    </row>
    <row r="29" spans="1:5" ht="12.75" x14ac:dyDescent="0.2">
      <c r="A29" s="9" t="s">
        <v>1095</v>
      </c>
      <c r="B29" s="27">
        <v>109</v>
      </c>
      <c r="C29" s="9" t="s">
        <v>226</v>
      </c>
      <c r="D29" s="9">
        <v>26</v>
      </c>
      <c r="E29" s="27">
        <f>TABLA_GEA_CODIGOS[[#This Row],[CODNUM]]</f>
        <v>109</v>
      </c>
    </row>
    <row r="30" spans="1:5" ht="12.75" x14ac:dyDescent="0.2">
      <c r="A30" s="9" t="s">
        <v>1096</v>
      </c>
      <c r="B30" s="27">
        <v>999</v>
      </c>
      <c r="D30" s="9">
        <v>99</v>
      </c>
      <c r="E30" s="27">
        <f>TABLA_GEA_CODIGOS[[#This Row],[CODNUM]]</f>
        <v>999</v>
      </c>
    </row>
  </sheetData>
  <pageMargins left="0.75" right="0.75" top="1" bottom="1" header="0.5" footer="0.5"/>
  <pageSetup orientation="portrait" copies="0"/>
  <headerFooter alignWithMargins="0"/>
  <tableParts count="1">
    <tablePart r:id="rId1"/>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D6F893-3F87-4456-BF2F-5803CDCCAB1E}">
  <dimension ref="A1:R59"/>
  <sheetViews>
    <sheetView topLeftCell="A22" workbookViewId="0">
      <selection activeCell="H6" sqref="H6:H39 K6:K39"/>
      <pivotSelection pane="bottomRight" showHeader="1" extendable="1" axis="axisRow" max="52" activeRow="5" activeCol="7" previousRow="5" previousCol="7" click="1" r:id="rId1">
        <pivotArea dataOnly="0" outline="0" fieldPosition="0">
          <references count="3">
            <reference field="1" count="1">
              <x v="0"/>
            </reference>
            <reference field="3" count="1" selected="0">
              <x v="1"/>
            </reference>
            <reference field="8" count="1" selected="0">
              <x v="0"/>
            </reference>
          </references>
        </pivotArea>
      </pivotSelection>
    </sheetView>
  </sheetViews>
  <sheetFormatPr baseColWidth="10" defaultRowHeight="15" x14ac:dyDescent="0.25"/>
  <cols>
    <col min="1" max="1" width="25" bestFit="1" customWidth="1"/>
    <col min="2" max="2" width="39.7109375" customWidth="1"/>
    <col min="3" max="3" width="30.28515625" customWidth="1"/>
    <col min="8" max="8" width="25" bestFit="1" customWidth="1"/>
    <col min="9" max="9" width="39.7109375" customWidth="1"/>
    <col min="10" max="10" width="30.28515625" customWidth="1"/>
    <col min="15" max="15" width="16.140625" bestFit="1" customWidth="1"/>
    <col min="16" max="16" width="47.28515625" customWidth="1"/>
    <col min="17" max="17" width="35" customWidth="1"/>
  </cols>
  <sheetData>
    <row r="1" spans="1:18" x14ac:dyDescent="0.25">
      <c r="H1" s="91" t="s">
        <v>465</v>
      </c>
      <c r="I1" s="84">
        <v>244</v>
      </c>
      <c r="O1" t="s">
        <v>465</v>
      </c>
      <c r="P1" t="s">
        <v>466</v>
      </c>
    </row>
    <row r="2" spans="1:18" x14ac:dyDescent="0.25">
      <c r="A2" s="91" t="s">
        <v>465</v>
      </c>
      <c r="B2" s="84">
        <v>244</v>
      </c>
      <c r="H2" s="91" t="s">
        <v>626</v>
      </c>
      <c r="I2" t="s">
        <v>256</v>
      </c>
    </row>
    <row r="3" spans="1:18" x14ac:dyDescent="0.25">
      <c r="O3" t="s">
        <v>1106</v>
      </c>
    </row>
    <row r="4" spans="1:18" x14ac:dyDescent="0.25">
      <c r="A4" s="91" t="s">
        <v>1097</v>
      </c>
      <c r="H4" s="91" t="s">
        <v>1097</v>
      </c>
      <c r="O4" t="s">
        <v>607</v>
      </c>
      <c r="P4" t="s">
        <v>608</v>
      </c>
      <c r="Q4" t="s">
        <v>457</v>
      </c>
      <c r="R4" t="s">
        <v>930</v>
      </c>
    </row>
    <row r="5" spans="1:18" x14ac:dyDescent="0.25">
      <c r="A5" s="91" t="s">
        <v>405</v>
      </c>
      <c r="B5" s="91" t="s">
        <v>1113</v>
      </c>
      <c r="C5" s="91" t="s">
        <v>516</v>
      </c>
      <c r="D5" s="91" t="s">
        <v>484</v>
      </c>
      <c r="E5" t="s">
        <v>930</v>
      </c>
      <c r="H5" s="91" t="s">
        <v>405</v>
      </c>
      <c r="I5" s="91" t="s">
        <v>516</v>
      </c>
      <c r="J5" s="91" t="s">
        <v>484</v>
      </c>
      <c r="K5" t="s">
        <v>930</v>
      </c>
      <c r="O5" t="s">
        <v>1017</v>
      </c>
      <c r="P5" t="s">
        <v>997</v>
      </c>
      <c r="Q5" t="s">
        <v>997</v>
      </c>
      <c r="R5">
        <v>1</v>
      </c>
    </row>
    <row r="6" spans="1:18" x14ac:dyDescent="0.25">
      <c r="A6" t="s">
        <v>510</v>
      </c>
      <c r="B6" t="s">
        <v>490</v>
      </c>
      <c r="C6" t="s">
        <v>559</v>
      </c>
      <c r="D6" t="s">
        <v>562</v>
      </c>
      <c r="E6">
        <v>1</v>
      </c>
      <c r="H6" t="s">
        <v>510</v>
      </c>
      <c r="I6" t="s">
        <v>573</v>
      </c>
      <c r="J6" t="s">
        <v>578</v>
      </c>
      <c r="K6">
        <v>1</v>
      </c>
      <c r="O6" t="s">
        <v>1015</v>
      </c>
      <c r="P6" t="s">
        <v>995</v>
      </c>
      <c r="Q6" t="s">
        <v>995</v>
      </c>
      <c r="R6">
        <v>1</v>
      </c>
    </row>
    <row r="7" spans="1:18" x14ac:dyDescent="0.25">
      <c r="D7" t="s">
        <v>560</v>
      </c>
      <c r="E7">
        <v>1</v>
      </c>
      <c r="I7" t="s">
        <v>535</v>
      </c>
      <c r="J7" t="s">
        <v>489</v>
      </c>
      <c r="K7">
        <v>1</v>
      </c>
      <c r="O7" t="s">
        <v>1016</v>
      </c>
      <c r="P7" t="s">
        <v>996</v>
      </c>
      <c r="Q7" t="s">
        <v>996</v>
      </c>
      <c r="R7">
        <v>1</v>
      </c>
    </row>
    <row r="8" spans="1:18" x14ac:dyDescent="0.25">
      <c r="D8" t="s">
        <v>563</v>
      </c>
      <c r="E8">
        <v>1</v>
      </c>
      <c r="I8" t="s">
        <v>536</v>
      </c>
      <c r="J8" t="s">
        <v>489</v>
      </c>
      <c r="K8">
        <v>1</v>
      </c>
      <c r="O8" t="s">
        <v>1014</v>
      </c>
      <c r="P8" t="s">
        <v>994</v>
      </c>
      <c r="Q8" t="s">
        <v>994</v>
      </c>
      <c r="R8">
        <v>1</v>
      </c>
    </row>
    <row r="9" spans="1:18" x14ac:dyDescent="0.25">
      <c r="C9" t="s">
        <v>831</v>
      </c>
      <c r="D9" t="s">
        <v>562</v>
      </c>
      <c r="E9">
        <v>1</v>
      </c>
      <c r="I9" t="s">
        <v>537</v>
      </c>
      <c r="J9" t="s">
        <v>489</v>
      </c>
      <c r="K9">
        <v>1</v>
      </c>
      <c r="O9" t="s">
        <v>1012</v>
      </c>
      <c r="P9" t="s">
        <v>989</v>
      </c>
      <c r="Q9" t="s">
        <v>989</v>
      </c>
      <c r="R9">
        <v>1</v>
      </c>
    </row>
    <row r="10" spans="1:18" x14ac:dyDescent="0.25">
      <c r="D10" t="s">
        <v>560</v>
      </c>
      <c r="E10">
        <v>1</v>
      </c>
      <c r="I10" t="s">
        <v>540</v>
      </c>
      <c r="J10" t="s">
        <v>564</v>
      </c>
      <c r="K10">
        <v>1</v>
      </c>
      <c r="O10" t="s">
        <v>1010</v>
      </c>
      <c r="P10" t="s">
        <v>987</v>
      </c>
      <c r="Q10" t="s">
        <v>987</v>
      </c>
      <c r="R10">
        <v>1</v>
      </c>
    </row>
    <row r="11" spans="1:18" x14ac:dyDescent="0.25">
      <c r="C11" t="s">
        <v>830</v>
      </c>
      <c r="D11" t="s">
        <v>562</v>
      </c>
      <c r="E11">
        <v>1</v>
      </c>
      <c r="I11" t="s">
        <v>542</v>
      </c>
      <c r="J11" t="s">
        <v>928</v>
      </c>
      <c r="K11">
        <v>1</v>
      </c>
      <c r="O11" t="s">
        <v>1011</v>
      </c>
      <c r="P11" t="s">
        <v>988</v>
      </c>
      <c r="Q11" t="s">
        <v>988</v>
      </c>
      <c r="R11">
        <v>1</v>
      </c>
    </row>
    <row r="12" spans="1:18" x14ac:dyDescent="0.25">
      <c r="D12" t="s">
        <v>560</v>
      </c>
      <c r="E12">
        <v>1</v>
      </c>
      <c r="I12" t="s">
        <v>575</v>
      </c>
      <c r="J12" t="s">
        <v>577</v>
      </c>
      <c r="K12">
        <v>1</v>
      </c>
      <c r="O12" t="s">
        <v>1013</v>
      </c>
      <c r="P12" t="s">
        <v>990</v>
      </c>
      <c r="Q12" t="s">
        <v>990</v>
      </c>
      <c r="R12">
        <v>1</v>
      </c>
    </row>
    <row r="13" spans="1:18" x14ac:dyDescent="0.25">
      <c r="C13" t="s">
        <v>832</v>
      </c>
      <c r="D13" t="s">
        <v>562</v>
      </c>
      <c r="E13">
        <v>1</v>
      </c>
      <c r="I13" t="s">
        <v>543</v>
      </c>
      <c r="J13" t="s">
        <v>565</v>
      </c>
      <c r="K13">
        <v>1</v>
      </c>
      <c r="O13" t="s">
        <v>850</v>
      </c>
      <c r="P13" t="s">
        <v>836</v>
      </c>
      <c r="Q13" t="s">
        <v>1098</v>
      </c>
      <c r="R13">
        <v>1</v>
      </c>
    </row>
    <row r="14" spans="1:18" x14ac:dyDescent="0.25">
      <c r="D14" t="s">
        <v>560</v>
      </c>
      <c r="E14">
        <v>1</v>
      </c>
      <c r="I14" t="s">
        <v>544</v>
      </c>
      <c r="J14" t="s">
        <v>566</v>
      </c>
      <c r="K14">
        <v>1</v>
      </c>
      <c r="O14" t="s">
        <v>851</v>
      </c>
      <c r="P14" t="s">
        <v>838</v>
      </c>
      <c r="Q14" t="s">
        <v>838</v>
      </c>
      <c r="R14">
        <v>1</v>
      </c>
    </row>
    <row r="15" spans="1:18" x14ac:dyDescent="0.25">
      <c r="C15" t="s">
        <v>833</v>
      </c>
      <c r="D15" t="s">
        <v>562</v>
      </c>
      <c r="E15">
        <v>1</v>
      </c>
      <c r="I15" t="s">
        <v>545</v>
      </c>
      <c r="J15" t="s">
        <v>567</v>
      </c>
      <c r="K15">
        <v>1</v>
      </c>
      <c r="O15" t="s">
        <v>1001</v>
      </c>
      <c r="P15" t="s">
        <v>1002</v>
      </c>
      <c r="Q15" t="s">
        <v>1000</v>
      </c>
      <c r="R15">
        <v>1</v>
      </c>
    </row>
    <row r="16" spans="1:18" x14ac:dyDescent="0.25">
      <c r="D16" t="s">
        <v>560</v>
      </c>
      <c r="E16">
        <v>1</v>
      </c>
      <c r="I16" t="s">
        <v>546</v>
      </c>
      <c r="J16" t="s">
        <v>568</v>
      </c>
      <c r="K16">
        <v>1</v>
      </c>
      <c r="O16" t="s">
        <v>1018</v>
      </c>
      <c r="P16" t="s">
        <v>1003</v>
      </c>
      <c r="Q16" t="s">
        <v>1003</v>
      </c>
      <c r="R16">
        <v>1</v>
      </c>
    </row>
    <row r="17" spans="2:18" x14ac:dyDescent="0.25">
      <c r="C17" t="s">
        <v>834</v>
      </c>
      <c r="D17" t="s">
        <v>562</v>
      </c>
      <c r="E17">
        <v>1</v>
      </c>
      <c r="I17" t="s">
        <v>549</v>
      </c>
      <c r="J17" t="s">
        <v>569</v>
      </c>
      <c r="K17">
        <v>1</v>
      </c>
      <c r="O17" t="s">
        <v>981</v>
      </c>
      <c r="P17" t="s">
        <v>982</v>
      </c>
      <c r="Q17" t="s">
        <v>980</v>
      </c>
      <c r="R17">
        <v>1</v>
      </c>
    </row>
    <row r="18" spans="2:18" x14ac:dyDescent="0.25">
      <c r="D18" t="s">
        <v>560</v>
      </c>
      <c r="E18">
        <v>1</v>
      </c>
      <c r="J18" t="s">
        <v>570</v>
      </c>
      <c r="K18">
        <v>1</v>
      </c>
      <c r="O18" t="s">
        <v>858</v>
      </c>
      <c r="P18" t="s">
        <v>849</v>
      </c>
      <c r="Q18" t="s">
        <v>1105</v>
      </c>
      <c r="R18">
        <v>1</v>
      </c>
    </row>
    <row r="19" spans="2:18" x14ac:dyDescent="0.25">
      <c r="C19" t="s">
        <v>835</v>
      </c>
      <c r="D19" t="s">
        <v>562</v>
      </c>
      <c r="E19">
        <v>1</v>
      </c>
      <c r="I19" t="s">
        <v>579</v>
      </c>
      <c r="J19" t="s">
        <v>583</v>
      </c>
      <c r="K19">
        <v>1</v>
      </c>
      <c r="O19" t="s">
        <v>856</v>
      </c>
      <c r="P19" t="s">
        <v>868</v>
      </c>
      <c r="Q19" t="s">
        <v>1103</v>
      </c>
      <c r="R19">
        <v>1</v>
      </c>
    </row>
    <row r="20" spans="2:18" x14ac:dyDescent="0.25">
      <c r="D20" t="s">
        <v>560</v>
      </c>
      <c r="E20">
        <v>1</v>
      </c>
      <c r="I20" t="s">
        <v>571</v>
      </c>
      <c r="J20" t="s">
        <v>578</v>
      </c>
      <c r="K20">
        <v>1</v>
      </c>
      <c r="O20" t="s">
        <v>852</v>
      </c>
      <c r="P20" t="s">
        <v>840</v>
      </c>
      <c r="Q20" t="s">
        <v>1099</v>
      </c>
      <c r="R20">
        <v>1</v>
      </c>
    </row>
    <row r="21" spans="2:18" x14ac:dyDescent="0.25">
      <c r="C21" t="s">
        <v>558</v>
      </c>
      <c r="D21" t="s">
        <v>563</v>
      </c>
      <c r="E21">
        <v>1</v>
      </c>
      <c r="I21" t="s">
        <v>559</v>
      </c>
      <c r="J21" t="s">
        <v>562</v>
      </c>
      <c r="K21">
        <v>1</v>
      </c>
      <c r="O21" t="s">
        <v>857</v>
      </c>
      <c r="P21" t="s">
        <v>869</v>
      </c>
      <c r="Q21" t="s">
        <v>1104</v>
      </c>
      <c r="R21">
        <v>1</v>
      </c>
    </row>
    <row r="22" spans="2:18" x14ac:dyDescent="0.25">
      <c r="B22" t="s">
        <v>488</v>
      </c>
      <c r="C22" t="s">
        <v>535</v>
      </c>
      <c r="D22" t="s">
        <v>489</v>
      </c>
      <c r="E22">
        <v>1</v>
      </c>
      <c r="J22" t="s">
        <v>560</v>
      </c>
      <c r="K22">
        <v>1</v>
      </c>
      <c r="O22" t="s">
        <v>854</v>
      </c>
      <c r="P22" t="s">
        <v>848</v>
      </c>
      <c r="Q22" t="s">
        <v>1101</v>
      </c>
      <c r="R22">
        <v>1</v>
      </c>
    </row>
    <row r="23" spans="2:18" x14ac:dyDescent="0.25">
      <c r="C23" t="s">
        <v>536</v>
      </c>
      <c r="D23" t="s">
        <v>489</v>
      </c>
      <c r="E23">
        <v>1</v>
      </c>
      <c r="J23" t="s">
        <v>563</v>
      </c>
      <c r="K23">
        <v>1</v>
      </c>
      <c r="O23" t="s">
        <v>855</v>
      </c>
      <c r="P23" t="s">
        <v>867</v>
      </c>
      <c r="Q23" t="s">
        <v>1102</v>
      </c>
      <c r="R23">
        <v>1</v>
      </c>
    </row>
    <row r="24" spans="2:18" x14ac:dyDescent="0.25">
      <c r="C24" t="s">
        <v>537</v>
      </c>
      <c r="D24" t="s">
        <v>489</v>
      </c>
      <c r="E24">
        <v>1</v>
      </c>
      <c r="I24" t="s">
        <v>831</v>
      </c>
      <c r="J24" t="s">
        <v>562</v>
      </c>
      <c r="K24">
        <v>1</v>
      </c>
      <c r="O24" t="s">
        <v>853</v>
      </c>
      <c r="P24" t="s">
        <v>866</v>
      </c>
      <c r="Q24" t="s">
        <v>1100</v>
      </c>
      <c r="R24">
        <v>1</v>
      </c>
    </row>
    <row r="25" spans="2:18" x14ac:dyDescent="0.25">
      <c r="B25" t="s">
        <v>510</v>
      </c>
      <c r="C25" t="s">
        <v>573</v>
      </c>
      <c r="D25" t="s">
        <v>578</v>
      </c>
      <c r="E25">
        <v>1</v>
      </c>
      <c r="J25" t="s">
        <v>560</v>
      </c>
      <c r="K25">
        <v>1</v>
      </c>
      <c r="O25" t="s">
        <v>927</v>
      </c>
      <c r="R25">
        <v>20</v>
      </c>
    </row>
    <row r="26" spans="2:18" x14ac:dyDescent="0.25">
      <c r="C26" t="s">
        <v>540</v>
      </c>
      <c r="D26" t="s">
        <v>564</v>
      </c>
      <c r="E26">
        <v>1</v>
      </c>
      <c r="I26" t="s">
        <v>830</v>
      </c>
      <c r="J26" t="s">
        <v>562</v>
      </c>
      <c r="K26">
        <v>1</v>
      </c>
    </row>
    <row r="27" spans="2:18" x14ac:dyDescent="0.25">
      <c r="C27" t="s">
        <v>542</v>
      </c>
      <c r="D27" t="s">
        <v>928</v>
      </c>
      <c r="E27">
        <v>1</v>
      </c>
      <c r="J27" t="s">
        <v>560</v>
      </c>
      <c r="K27">
        <v>1</v>
      </c>
    </row>
    <row r="28" spans="2:18" x14ac:dyDescent="0.25">
      <c r="C28" t="s">
        <v>575</v>
      </c>
      <c r="D28" t="s">
        <v>577</v>
      </c>
      <c r="E28">
        <v>1</v>
      </c>
      <c r="I28" t="s">
        <v>832</v>
      </c>
      <c r="J28" t="s">
        <v>562</v>
      </c>
      <c r="K28">
        <v>1</v>
      </c>
    </row>
    <row r="29" spans="2:18" x14ac:dyDescent="0.25">
      <c r="C29" t="s">
        <v>543</v>
      </c>
      <c r="D29" t="s">
        <v>565</v>
      </c>
      <c r="E29">
        <v>1</v>
      </c>
      <c r="J29" t="s">
        <v>560</v>
      </c>
      <c r="K29">
        <v>1</v>
      </c>
    </row>
    <row r="30" spans="2:18" x14ac:dyDescent="0.25">
      <c r="C30" t="s">
        <v>544</v>
      </c>
      <c r="D30" t="s">
        <v>566</v>
      </c>
      <c r="E30">
        <v>1</v>
      </c>
      <c r="I30" t="s">
        <v>833</v>
      </c>
      <c r="J30" t="s">
        <v>562</v>
      </c>
      <c r="K30">
        <v>1</v>
      </c>
    </row>
    <row r="31" spans="2:18" x14ac:dyDescent="0.25">
      <c r="C31" t="s">
        <v>545</v>
      </c>
      <c r="D31" t="s">
        <v>567</v>
      </c>
      <c r="E31">
        <v>1</v>
      </c>
      <c r="J31" t="s">
        <v>560</v>
      </c>
      <c r="K31">
        <v>1</v>
      </c>
    </row>
    <row r="32" spans="2:18" x14ac:dyDescent="0.25">
      <c r="C32" t="s">
        <v>546</v>
      </c>
      <c r="D32" t="s">
        <v>568</v>
      </c>
      <c r="E32">
        <v>1</v>
      </c>
      <c r="I32" t="s">
        <v>834</v>
      </c>
      <c r="J32" t="s">
        <v>562</v>
      </c>
      <c r="K32">
        <v>1</v>
      </c>
    </row>
    <row r="33" spans="1:11" x14ac:dyDescent="0.25">
      <c r="C33" t="s">
        <v>549</v>
      </c>
      <c r="D33" t="s">
        <v>569</v>
      </c>
      <c r="E33">
        <v>1</v>
      </c>
      <c r="J33" t="s">
        <v>560</v>
      </c>
      <c r="K33">
        <v>1</v>
      </c>
    </row>
    <row r="34" spans="1:11" x14ac:dyDescent="0.25">
      <c r="D34" t="s">
        <v>570</v>
      </c>
      <c r="E34">
        <v>1</v>
      </c>
      <c r="I34" t="s">
        <v>835</v>
      </c>
      <c r="J34" t="s">
        <v>562</v>
      </c>
      <c r="K34">
        <v>1</v>
      </c>
    </row>
    <row r="35" spans="1:11" x14ac:dyDescent="0.25">
      <c r="C35" t="s">
        <v>579</v>
      </c>
      <c r="D35" t="s">
        <v>583</v>
      </c>
      <c r="E35">
        <v>1</v>
      </c>
      <c r="J35" t="s">
        <v>560</v>
      </c>
      <c r="K35">
        <v>1</v>
      </c>
    </row>
    <row r="36" spans="1:11" x14ac:dyDescent="0.25">
      <c r="C36" t="s">
        <v>571</v>
      </c>
      <c r="D36" t="s">
        <v>578</v>
      </c>
      <c r="E36">
        <v>1</v>
      </c>
      <c r="I36" t="s">
        <v>558</v>
      </c>
      <c r="J36" t="s">
        <v>563</v>
      </c>
      <c r="K36">
        <v>1</v>
      </c>
    </row>
    <row r="37" spans="1:11" x14ac:dyDescent="0.25">
      <c r="C37" t="s">
        <v>547</v>
      </c>
      <c r="D37" t="s">
        <v>564</v>
      </c>
      <c r="E37">
        <v>1</v>
      </c>
      <c r="I37" t="s">
        <v>547</v>
      </c>
      <c r="J37" t="s">
        <v>564</v>
      </c>
      <c r="K37">
        <v>1</v>
      </c>
    </row>
    <row r="38" spans="1:11" x14ac:dyDescent="0.25">
      <c r="C38" t="s">
        <v>581</v>
      </c>
      <c r="D38" t="s">
        <v>583</v>
      </c>
      <c r="E38">
        <v>1</v>
      </c>
      <c r="I38" t="s">
        <v>581</v>
      </c>
      <c r="J38" t="s">
        <v>583</v>
      </c>
      <c r="K38">
        <v>1</v>
      </c>
    </row>
    <row r="39" spans="1:11" x14ac:dyDescent="0.25">
      <c r="C39" t="s">
        <v>548</v>
      </c>
      <c r="D39" t="s">
        <v>565</v>
      </c>
      <c r="E39">
        <v>1</v>
      </c>
      <c r="I39" t="s">
        <v>548</v>
      </c>
      <c r="J39" t="s">
        <v>565</v>
      </c>
      <c r="K39">
        <v>1</v>
      </c>
    </row>
    <row r="40" spans="1:11" x14ac:dyDescent="0.25">
      <c r="A40" t="s">
        <v>1109</v>
      </c>
      <c r="B40" t="s">
        <v>507</v>
      </c>
      <c r="C40" t="s">
        <v>1217</v>
      </c>
      <c r="D40" t="s">
        <v>1215</v>
      </c>
      <c r="E40">
        <v>1</v>
      </c>
      <c r="H40" t="s">
        <v>1109</v>
      </c>
      <c r="I40" t="s">
        <v>1217</v>
      </c>
      <c r="J40" t="s">
        <v>1215</v>
      </c>
      <c r="K40">
        <v>1</v>
      </c>
    </row>
    <row r="41" spans="1:11" x14ac:dyDescent="0.25">
      <c r="A41" t="s">
        <v>1108</v>
      </c>
      <c r="B41" t="s">
        <v>506</v>
      </c>
      <c r="C41" t="s">
        <v>928</v>
      </c>
      <c r="D41" t="s">
        <v>1215</v>
      </c>
      <c r="E41">
        <v>1</v>
      </c>
      <c r="H41" t="s">
        <v>1108</v>
      </c>
      <c r="I41" t="s">
        <v>928</v>
      </c>
      <c r="J41" t="s">
        <v>1215</v>
      </c>
      <c r="K41">
        <v>1</v>
      </c>
    </row>
    <row r="42" spans="1:11" x14ac:dyDescent="0.25">
      <c r="A42" t="s">
        <v>1111</v>
      </c>
      <c r="B42" t="s">
        <v>513</v>
      </c>
      <c r="C42" t="s">
        <v>1216</v>
      </c>
      <c r="D42" t="s">
        <v>1215</v>
      </c>
      <c r="E42">
        <v>1</v>
      </c>
      <c r="H42" t="s">
        <v>1111</v>
      </c>
      <c r="I42" t="s">
        <v>1216</v>
      </c>
      <c r="J42" t="s">
        <v>1215</v>
      </c>
      <c r="K42">
        <v>1</v>
      </c>
    </row>
    <row r="43" spans="1:11" x14ac:dyDescent="0.25">
      <c r="A43" t="s">
        <v>79</v>
      </c>
      <c r="B43" t="s">
        <v>1213</v>
      </c>
      <c r="C43" t="s">
        <v>1216</v>
      </c>
      <c r="D43" t="s">
        <v>1215</v>
      </c>
      <c r="E43">
        <v>1</v>
      </c>
      <c r="H43" t="s">
        <v>79</v>
      </c>
      <c r="I43" t="s">
        <v>1216</v>
      </c>
      <c r="J43" t="s">
        <v>1215</v>
      </c>
      <c r="K43">
        <v>3</v>
      </c>
    </row>
    <row r="44" spans="1:11" x14ac:dyDescent="0.25">
      <c r="B44" t="s">
        <v>505</v>
      </c>
      <c r="C44" t="s">
        <v>1216</v>
      </c>
      <c r="D44" t="s">
        <v>1215</v>
      </c>
      <c r="E44">
        <v>1</v>
      </c>
      <c r="H44" t="s">
        <v>1110</v>
      </c>
      <c r="I44" t="s">
        <v>561</v>
      </c>
      <c r="J44" t="s">
        <v>1215</v>
      </c>
      <c r="K44">
        <v>1</v>
      </c>
    </row>
    <row r="45" spans="1:11" x14ac:dyDescent="0.25">
      <c r="B45" t="s">
        <v>1214</v>
      </c>
      <c r="C45" t="s">
        <v>1216</v>
      </c>
      <c r="D45" t="s">
        <v>1215</v>
      </c>
      <c r="E45">
        <v>1</v>
      </c>
      <c r="H45" t="s">
        <v>511</v>
      </c>
      <c r="I45" t="s">
        <v>1203</v>
      </c>
      <c r="J45" t="s">
        <v>1202</v>
      </c>
      <c r="K45">
        <v>1</v>
      </c>
    </row>
    <row r="46" spans="1:11" x14ac:dyDescent="0.25">
      <c r="A46" t="s">
        <v>1110</v>
      </c>
      <c r="B46" t="s">
        <v>508</v>
      </c>
      <c r="C46" t="s">
        <v>561</v>
      </c>
      <c r="D46" t="s">
        <v>1215</v>
      </c>
      <c r="E46">
        <v>1</v>
      </c>
      <c r="I46" t="s">
        <v>1205</v>
      </c>
      <c r="J46" t="s">
        <v>1202</v>
      </c>
      <c r="K46">
        <v>1</v>
      </c>
    </row>
    <row r="47" spans="1:11" x14ac:dyDescent="0.25">
      <c r="A47" t="s">
        <v>511</v>
      </c>
      <c r="B47" t="s">
        <v>1201</v>
      </c>
      <c r="C47" t="s">
        <v>1203</v>
      </c>
      <c r="D47" t="s">
        <v>1202</v>
      </c>
      <c r="E47">
        <v>1</v>
      </c>
      <c r="I47" t="s">
        <v>1207</v>
      </c>
      <c r="J47" t="s">
        <v>1202</v>
      </c>
      <c r="K47">
        <v>1</v>
      </c>
    </row>
    <row r="48" spans="1:11" x14ac:dyDescent="0.25">
      <c r="C48" t="s">
        <v>1205</v>
      </c>
      <c r="D48" t="s">
        <v>1202</v>
      </c>
      <c r="E48">
        <v>1</v>
      </c>
      <c r="I48" t="s">
        <v>1209</v>
      </c>
      <c r="J48" t="s">
        <v>1202</v>
      </c>
      <c r="K48">
        <v>1</v>
      </c>
    </row>
    <row r="49" spans="1:11" x14ac:dyDescent="0.25">
      <c r="C49" t="s">
        <v>1207</v>
      </c>
      <c r="D49" t="s">
        <v>1202</v>
      </c>
      <c r="E49">
        <v>1</v>
      </c>
      <c r="I49" t="s">
        <v>1211</v>
      </c>
      <c r="J49" t="s">
        <v>1202</v>
      </c>
      <c r="K49">
        <v>1</v>
      </c>
    </row>
    <row r="50" spans="1:11" x14ac:dyDescent="0.25">
      <c r="C50" t="s">
        <v>1209</v>
      </c>
      <c r="D50" t="s">
        <v>1202</v>
      </c>
      <c r="E50">
        <v>1</v>
      </c>
      <c r="H50" t="s">
        <v>1218</v>
      </c>
      <c r="I50" t="s">
        <v>1187</v>
      </c>
      <c r="J50" t="s">
        <v>1185</v>
      </c>
      <c r="K50">
        <v>1</v>
      </c>
    </row>
    <row r="51" spans="1:11" x14ac:dyDescent="0.25">
      <c r="C51" t="s">
        <v>1211</v>
      </c>
      <c r="D51" t="s">
        <v>1202</v>
      </c>
      <c r="E51">
        <v>1</v>
      </c>
      <c r="I51" t="s">
        <v>1188</v>
      </c>
      <c r="J51" t="s">
        <v>584</v>
      </c>
      <c r="K51">
        <v>1</v>
      </c>
    </row>
    <row r="52" spans="1:11" x14ac:dyDescent="0.25">
      <c r="A52" t="s">
        <v>1218</v>
      </c>
      <c r="B52" t="s">
        <v>491</v>
      </c>
      <c r="C52" t="s">
        <v>1187</v>
      </c>
      <c r="D52" t="s">
        <v>1185</v>
      </c>
      <c r="E52">
        <v>1</v>
      </c>
      <c r="I52" t="s">
        <v>1189</v>
      </c>
      <c r="J52" t="s">
        <v>585</v>
      </c>
      <c r="K52">
        <v>1</v>
      </c>
    </row>
    <row r="53" spans="1:11" x14ac:dyDescent="0.25">
      <c r="C53" t="s">
        <v>1188</v>
      </c>
      <c r="D53" t="s">
        <v>584</v>
      </c>
      <c r="E53">
        <v>1</v>
      </c>
      <c r="I53" t="s">
        <v>1190</v>
      </c>
      <c r="J53" t="s">
        <v>585</v>
      </c>
      <c r="K53">
        <v>1</v>
      </c>
    </row>
    <row r="54" spans="1:11" x14ac:dyDescent="0.25">
      <c r="C54" t="s">
        <v>1189</v>
      </c>
      <c r="D54" t="s">
        <v>585</v>
      </c>
      <c r="E54">
        <v>1</v>
      </c>
      <c r="I54" t="s">
        <v>1191</v>
      </c>
      <c r="J54" t="s">
        <v>586</v>
      </c>
      <c r="K54">
        <v>1</v>
      </c>
    </row>
    <row r="55" spans="1:11" x14ac:dyDescent="0.25">
      <c r="C55" t="s">
        <v>1190</v>
      </c>
      <c r="D55" t="s">
        <v>585</v>
      </c>
      <c r="E55">
        <v>1</v>
      </c>
      <c r="I55" t="s">
        <v>1192</v>
      </c>
      <c r="J55" t="s">
        <v>1186</v>
      </c>
      <c r="K55">
        <v>1</v>
      </c>
    </row>
    <row r="56" spans="1:11" x14ac:dyDescent="0.25">
      <c r="C56" t="s">
        <v>1191</v>
      </c>
      <c r="D56" t="s">
        <v>586</v>
      </c>
      <c r="E56">
        <v>1</v>
      </c>
      <c r="H56" t="s">
        <v>427</v>
      </c>
      <c r="I56" t="s">
        <v>1199</v>
      </c>
      <c r="J56" t="s">
        <v>1198</v>
      </c>
      <c r="K56">
        <v>1</v>
      </c>
    </row>
    <row r="57" spans="1:11" x14ac:dyDescent="0.25">
      <c r="C57" t="s">
        <v>1192</v>
      </c>
      <c r="D57" t="s">
        <v>1186</v>
      </c>
      <c r="E57">
        <v>1</v>
      </c>
      <c r="H57" t="s">
        <v>927</v>
      </c>
      <c r="K57">
        <v>53</v>
      </c>
    </row>
    <row r="58" spans="1:11" x14ac:dyDescent="0.25">
      <c r="A58" t="s">
        <v>427</v>
      </c>
      <c r="B58" t="s">
        <v>491</v>
      </c>
      <c r="C58" t="s">
        <v>1199</v>
      </c>
      <c r="D58" t="s">
        <v>1198</v>
      </c>
      <c r="E58">
        <v>1</v>
      </c>
    </row>
    <row r="59" spans="1:11" x14ac:dyDescent="0.25">
      <c r="A59" t="s">
        <v>927</v>
      </c>
      <c r="E59">
        <v>53</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069AD6-D286-44C9-963B-CF2D6C792C42}">
  <sheetPr>
    <tabColor theme="9" tint="-0.499984740745262"/>
  </sheetPr>
  <dimension ref="A1:AC78"/>
  <sheetViews>
    <sheetView zoomScale="85" zoomScaleNormal="85" workbookViewId="0">
      <pane xSplit="1" ySplit="4" topLeftCell="B5" activePane="bottomRight" state="frozen"/>
      <selection activeCell="F46" sqref="F46"/>
      <selection pane="topRight" activeCell="F46" sqref="F46"/>
      <selection pane="bottomLeft" activeCell="F46" sqref="F46"/>
      <selection pane="bottomRight" activeCell="A2" sqref="A2"/>
    </sheetView>
  </sheetViews>
  <sheetFormatPr baseColWidth="10" defaultRowHeight="15" x14ac:dyDescent="0.25"/>
  <cols>
    <col min="1" max="1" width="35.28515625" customWidth="1"/>
    <col min="2" max="2" width="18.5703125" customWidth="1"/>
    <col min="3" max="3" width="53.28515625" customWidth="1"/>
    <col min="4" max="4" width="8" customWidth="1"/>
    <col min="5" max="5" width="35.42578125" customWidth="1"/>
    <col min="6" max="7" width="27.5703125" hidden="1" customWidth="1"/>
    <col min="8" max="8" width="7.85546875" customWidth="1"/>
    <col min="9" max="18" width="12" style="7" customWidth="1"/>
    <col min="20" max="20" width="33.85546875" customWidth="1"/>
  </cols>
  <sheetData>
    <row r="1" spans="1:29" x14ac:dyDescent="0.25">
      <c r="A1" s="5" t="str">
        <f>NOMBRE_CENTRO</f>
        <v>CENTRO GENERICO</v>
      </c>
      <c r="B1" s="5"/>
      <c r="C1" s="5"/>
      <c r="D1" s="5"/>
      <c r="E1" s="5"/>
      <c r="F1" s="5"/>
      <c r="G1" s="5"/>
      <c r="H1" s="5"/>
      <c r="I1" s="5">
        <f>COUNTIF(I4:I500,"SI")</f>
        <v>59</v>
      </c>
      <c r="J1" s="5">
        <f t="shared" ref="J1:Q1" si="0">COUNTIF(J4:J500,"SI")</f>
        <v>53</v>
      </c>
      <c r="K1" s="5">
        <f t="shared" si="0"/>
        <v>7</v>
      </c>
      <c r="L1" s="5">
        <f t="shared" si="0"/>
        <v>7</v>
      </c>
      <c r="M1" s="5">
        <f t="shared" si="0"/>
        <v>7</v>
      </c>
      <c r="N1" s="5">
        <f t="shared" si="0"/>
        <v>53</v>
      </c>
      <c r="O1" s="5">
        <f t="shared" si="0"/>
        <v>60</v>
      </c>
      <c r="P1" s="5">
        <f t="shared" si="0"/>
        <v>5</v>
      </c>
      <c r="Q1" s="5">
        <f t="shared" si="0"/>
        <v>53</v>
      </c>
      <c r="R1" s="5"/>
      <c r="S1" s="5"/>
      <c r="T1" s="5"/>
    </row>
    <row r="2" spans="1:29" x14ac:dyDescent="0.25">
      <c r="A2" s="5" t="s">
        <v>1114</v>
      </c>
      <c r="B2" s="5"/>
      <c r="C2" s="5"/>
      <c r="D2" s="5"/>
      <c r="E2" s="5"/>
      <c r="F2" s="5"/>
      <c r="G2" s="5"/>
      <c r="H2" s="5"/>
      <c r="I2" s="57" t="s">
        <v>514</v>
      </c>
      <c r="J2" s="58"/>
      <c r="K2" s="58"/>
      <c r="L2" s="58"/>
      <c r="M2" s="58"/>
      <c r="N2" s="58"/>
      <c r="O2" s="58"/>
      <c r="P2" s="58"/>
      <c r="Q2" s="58"/>
      <c r="R2" s="58"/>
      <c r="S2" s="5"/>
      <c r="T2" s="5"/>
      <c r="U2" s="5"/>
      <c r="V2" s="5"/>
      <c r="W2" s="5"/>
      <c r="X2" s="5"/>
      <c r="Y2" s="5"/>
      <c r="Z2" s="5"/>
      <c r="AA2" s="5"/>
      <c r="AB2" s="5"/>
      <c r="AC2" s="5"/>
    </row>
    <row r="3" spans="1:29" hidden="1" x14ac:dyDescent="0.25">
      <c r="A3" s="16">
        <f>COUNTA($A$4:A4)</f>
        <v>1</v>
      </c>
      <c r="B3" s="16"/>
      <c r="C3" s="16">
        <f>COUNTA($A$4:C4)</f>
        <v>3</v>
      </c>
      <c r="D3" s="16">
        <f>COUNTA($A$4:D4)</f>
        <v>4</v>
      </c>
      <c r="E3" s="16">
        <f>COUNTA($A$4:E4)</f>
        <v>5</v>
      </c>
      <c r="F3" s="16">
        <f>COUNTA($A$4:F4)</f>
        <v>6</v>
      </c>
      <c r="G3" s="16">
        <f>COUNTA($A$4:G4)</f>
        <v>7</v>
      </c>
      <c r="H3" s="16">
        <f>COUNTA($A$4:H4)</f>
        <v>8</v>
      </c>
      <c r="I3" s="59">
        <f>COUNTA($A$4:I4)</f>
        <v>9</v>
      </c>
      <c r="J3" s="59">
        <f>COUNTA($A$4:J4)</f>
        <v>10</v>
      </c>
      <c r="K3" s="59">
        <f>COUNTA($A$4:K4)</f>
        <v>11</v>
      </c>
      <c r="L3" s="59">
        <f>COUNTA($A$4:L4)</f>
        <v>12</v>
      </c>
      <c r="M3" s="59">
        <f>COUNTA($A$4:M4)</f>
        <v>13</v>
      </c>
      <c r="N3" s="59">
        <f>COUNTA($A$4:N4)</f>
        <v>14</v>
      </c>
      <c r="O3" s="59">
        <f>COUNTA($A$4:O4)</f>
        <v>15</v>
      </c>
      <c r="P3" s="59">
        <f>COUNTA($A$4:P4)</f>
        <v>16</v>
      </c>
      <c r="Q3" s="59">
        <f>COUNTA($A$4:Q4)</f>
        <v>17</v>
      </c>
      <c r="R3" s="59">
        <f>COUNTA($A$4:R4)</f>
        <v>18</v>
      </c>
      <c r="S3" s="16">
        <f>COUNTA($A$4:S4)</f>
        <v>19</v>
      </c>
      <c r="T3" s="16">
        <f>COUNTA($A$4:T4)</f>
        <v>20</v>
      </c>
      <c r="U3" s="16">
        <f>COUNTA($A$4:U4)</f>
        <v>21</v>
      </c>
      <c r="V3" s="16">
        <f>COUNTA($A$4:V4)</f>
        <v>21</v>
      </c>
      <c r="W3" s="16">
        <f>COUNTA($A$4:W4)</f>
        <v>21</v>
      </c>
      <c r="X3" s="16"/>
      <c r="Y3" s="16">
        <f>COUNTA($A$4:Y4)</f>
        <v>21</v>
      </c>
      <c r="Z3" s="16"/>
      <c r="AA3" s="16">
        <f>COUNTA($A$4:AA4)</f>
        <v>21</v>
      </c>
      <c r="AB3" s="16">
        <f>COUNTA($A$4:AB4)</f>
        <v>21</v>
      </c>
      <c r="AC3" s="16">
        <f>COUNTA($A$4:AC4)</f>
        <v>21</v>
      </c>
    </row>
    <row r="4" spans="1:29" s="49" customFormat="1" ht="61.5" customHeight="1" x14ac:dyDescent="0.25">
      <c r="A4" s="49" t="s">
        <v>1113</v>
      </c>
      <c r="B4" s="49" t="s">
        <v>405</v>
      </c>
      <c r="C4" s="49" t="s">
        <v>484</v>
      </c>
      <c r="D4" s="83" t="s">
        <v>465</v>
      </c>
      <c r="E4" s="49" t="s">
        <v>516</v>
      </c>
      <c r="F4" s="49" t="s">
        <v>538</v>
      </c>
      <c r="G4" s="49" t="s">
        <v>485</v>
      </c>
      <c r="H4" s="49" t="s">
        <v>1220</v>
      </c>
      <c r="I4" s="60" t="s">
        <v>626</v>
      </c>
      <c r="J4" s="60" t="s">
        <v>627</v>
      </c>
      <c r="K4" s="60" t="s">
        <v>628</v>
      </c>
      <c r="L4" s="60" t="s">
        <v>629</v>
      </c>
      <c r="M4" s="60" t="s">
        <v>630</v>
      </c>
      <c r="N4" s="60" t="s">
        <v>631</v>
      </c>
      <c r="O4" s="60" t="s">
        <v>632</v>
      </c>
      <c r="P4" s="60" t="s">
        <v>633</v>
      </c>
      <c r="Q4" s="60" t="s">
        <v>634</v>
      </c>
      <c r="R4" s="50" t="s">
        <v>1221</v>
      </c>
      <c r="S4" s="50" t="s">
        <v>1222</v>
      </c>
      <c r="T4" s="50" t="s">
        <v>461</v>
      </c>
      <c r="U4" s="50" t="s">
        <v>1223</v>
      </c>
    </row>
    <row r="5" spans="1:29" x14ac:dyDescent="0.25">
      <c r="A5" t="s">
        <v>490</v>
      </c>
      <c r="C5" t="s">
        <v>519</v>
      </c>
      <c r="D5">
        <v>140</v>
      </c>
      <c r="E5" t="s">
        <v>520</v>
      </c>
      <c r="F5" t="s">
        <v>521</v>
      </c>
      <c r="U5" s="92" t="str">
        <f>IF(Tabla11141516[[#This Row],[GRUPO DE INTERES]]="","",IF(Tabla11141516[[#This Row],[FECHA DE FIN DE ACTIVIDAD]]&lt;&gt;"","INACTIVO","ACTIVO"))</f>
        <v>ACTIVO</v>
      </c>
    </row>
    <row r="6" spans="1:29" x14ac:dyDescent="0.25">
      <c r="A6" t="s">
        <v>491</v>
      </c>
      <c r="C6" t="s">
        <v>522</v>
      </c>
      <c r="D6">
        <v>140</v>
      </c>
      <c r="E6" t="s">
        <v>588</v>
      </c>
      <c r="F6" t="s">
        <v>589</v>
      </c>
      <c r="G6" t="s">
        <v>590</v>
      </c>
      <c r="U6" s="92" t="str">
        <f>IF(Tabla11141516[[#This Row],[GRUPO DE INTERES]]="","",IF(Tabla11141516[[#This Row],[FECHA DE FIN DE ACTIVIDAD]]&lt;&gt;"","INACTIVO","ACTIVO"))</f>
        <v>ACTIVO</v>
      </c>
    </row>
    <row r="7" spans="1:29" x14ac:dyDescent="0.25">
      <c r="A7" t="s">
        <v>491</v>
      </c>
      <c r="C7" t="s">
        <v>522</v>
      </c>
      <c r="D7">
        <v>140</v>
      </c>
      <c r="E7" t="s">
        <v>523</v>
      </c>
      <c r="F7" t="s">
        <v>524</v>
      </c>
      <c r="G7" t="s">
        <v>525</v>
      </c>
      <c r="U7" s="92" t="str">
        <f>IF(Tabla11141516[[#This Row],[GRUPO DE INTERES]]="","",IF(Tabla11141516[[#This Row],[FECHA DE FIN DE ACTIVIDAD]]&lt;&gt;"","INACTIVO","ACTIVO"))</f>
        <v>ACTIVO</v>
      </c>
    </row>
    <row r="8" spans="1:29" x14ac:dyDescent="0.25">
      <c r="A8" t="s">
        <v>491</v>
      </c>
      <c r="B8" t="s">
        <v>510</v>
      </c>
      <c r="C8" t="s">
        <v>522</v>
      </c>
      <c r="D8">
        <v>140</v>
      </c>
      <c r="E8" t="s">
        <v>526</v>
      </c>
      <c r="F8" t="s">
        <v>527</v>
      </c>
      <c r="G8" t="s">
        <v>521</v>
      </c>
      <c r="U8" s="92" t="str">
        <f>IF(Tabla11141516[[#This Row],[GRUPO DE INTERES]]="","",IF(Tabla11141516[[#This Row],[FECHA DE FIN DE ACTIVIDAD]]&lt;&gt;"","INACTIVO","ACTIVO"))</f>
        <v>ACTIVO</v>
      </c>
    </row>
    <row r="9" spans="1:29" x14ac:dyDescent="0.25">
      <c r="A9" t="s">
        <v>491</v>
      </c>
      <c r="B9" t="s">
        <v>510</v>
      </c>
      <c r="C9" t="s">
        <v>522</v>
      </c>
      <c r="D9">
        <v>140</v>
      </c>
      <c r="E9" t="s">
        <v>587</v>
      </c>
      <c r="F9" t="s">
        <v>527</v>
      </c>
      <c r="G9" t="s">
        <v>521</v>
      </c>
      <c r="U9" s="92" t="str">
        <f>IF(Tabla11141516[[#This Row],[GRUPO DE INTERES]]="","",IF(Tabla11141516[[#This Row],[FECHA DE FIN DE ACTIVIDAD]]&lt;&gt;"","INACTIVO","ACTIVO"))</f>
        <v>ACTIVO</v>
      </c>
    </row>
    <row r="10" spans="1:29" x14ac:dyDescent="0.25">
      <c r="A10" t="s">
        <v>488</v>
      </c>
      <c r="C10" t="s">
        <v>489</v>
      </c>
      <c r="D10">
        <v>140</v>
      </c>
      <c r="E10" t="s">
        <v>517</v>
      </c>
      <c r="F10" t="s">
        <v>518</v>
      </c>
      <c r="U10" s="92" t="str">
        <f>IF(Tabla11141516[[#This Row],[GRUPO DE INTERES]]="","",IF(Tabla11141516[[#This Row],[FECHA DE FIN DE ACTIVIDAD]]&lt;&gt;"","INACTIVO","ACTIVO"))</f>
        <v>ACTIVO</v>
      </c>
    </row>
    <row r="11" spans="1:29" x14ac:dyDescent="0.25">
      <c r="A11" t="s">
        <v>492</v>
      </c>
      <c r="C11" t="s">
        <v>530</v>
      </c>
      <c r="D11">
        <v>140</v>
      </c>
      <c r="E11" t="s">
        <v>528</v>
      </c>
      <c r="F11" t="s">
        <v>529</v>
      </c>
      <c r="G11" t="s">
        <v>521</v>
      </c>
      <c r="I11" s="7" t="s">
        <v>256</v>
      </c>
      <c r="U11" s="92" t="str">
        <f>IF(Tabla11141516[[#This Row],[GRUPO DE INTERES]]="","",IF(Tabla11141516[[#This Row],[FECHA DE FIN DE ACTIVIDAD]]&lt;&gt;"","INACTIVO","ACTIVO"))</f>
        <v>ACTIVO</v>
      </c>
    </row>
    <row r="12" spans="1:29" x14ac:dyDescent="0.25">
      <c r="A12" t="s">
        <v>510</v>
      </c>
      <c r="C12" t="s">
        <v>531</v>
      </c>
      <c r="D12">
        <v>140</v>
      </c>
      <c r="E12" t="s">
        <v>601</v>
      </c>
      <c r="I12" s="7" t="s">
        <v>256</v>
      </c>
      <c r="U12" s="92" t="str">
        <f>IF(Tabla11141516[[#This Row],[GRUPO DE INTERES]]="","",IF(Tabla11141516[[#This Row],[FECHA DE FIN DE ACTIVIDAD]]&lt;&gt;"","INACTIVO","ACTIVO"))</f>
        <v>ACTIVO</v>
      </c>
    </row>
    <row r="13" spans="1:29" x14ac:dyDescent="0.25">
      <c r="A13" t="s">
        <v>510</v>
      </c>
      <c r="C13" t="s">
        <v>599</v>
      </c>
      <c r="D13">
        <v>140</v>
      </c>
      <c r="E13" t="s">
        <v>600</v>
      </c>
      <c r="O13" s="7" t="s">
        <v>256</v>
      </c>
      <c r="U13" s="92" t="str">
        <f>IF(Tabla11141516[[#This Row],[GRUPO DE INTERES]]="","",IF(Tabla11141516[[#This Row],[FECHA DE FIN DE ACTIVIDAD]]&lt;&gt;"","INACTIVO","ACTIVO"))</f>
        <v>ACTIVO</v>
      </c>
    </row>
    <row r="14" spans="1:29" x14ac:dyDescent="0.25">
      <c r="A14" t="s">
        <v>493</v>
      </c>
      <c r="C14" t="s">
        <v>602</v>
      </c>
      <c r="D14">
        <v>140</v>
      </c>
      <c r="E14" t="s">
        <v>533</v>
      </c>
      <c r="F14" t="s">
        <v>521</v>
      </c>
      <c r="I14" s="7" t="s">
        <v>256</v>
      </c>
      <c r="U14" s="92" t="str">
        <f>IF(Tabla11141516[[#This Row],[GRUPO DE INTERES]]="","",IF(Tabla11141516[[#This Row],[FECHA DE FIN DE ACTIVIDAD]]&lt;&gt;"","INACTIVO","ACTIVO"))</f>
        <v>ACTIVO</v>
      </c>
    </row>
    <row r="15" spans="1:29" x14ac:dyDescent="0.25">
      <c r="A15" t="s">
        <v>508</v>
      </c>
      <c r="C15" t="s">
        <v>596</v>
      </c>
      <c r="D15">
        <v>140</v>
      </c>
      <c r="E15" t="s">
        <v>600</v>
      </c>
      <c r="O15" s="7" t="s">
        <v>256</v>
      </c>
      <c r="U15" s="92" t="str">
        <f>IF(Tabla11141516[[#This Row],[GRUPO DE INTERES]]="","",IF(Tabla11141516[[#This Row],[FECHA DE FIN DE ACTIVIDAD]]&lt;&gt;"","INACTIVO","ACTIVO"))</f>
        <v>ACTIVO</v>
      </c>
    </row>
    <row r="16" spans="1:29" x14ac:dyDescent="0.25">
      <c r="A16" t="s">
        <v>507</v>
      </c>
      <c r="C16" t="s">
        <v>595</v>
      </c>
      <c r="D16">
        <v>140</v>
      </c>
      <c r="E16" t="s">
        <v>593</v>
      </c>
      <c r="F16" t="s">
        <v>594</v>
      </c>
      <c r="O16" s="7" t="s">
        <v>256</v>
      </c>
      <c r="U16" s="92" t="str">
        <f>IF(Tabla11141516[[#This Row],[GRUPO DE INTERES]]="","",IF(Tabla11141516[[#This Row],[FECHA DE FIN DE ACTIVIDAD]]&lt;&gt;"","INACTIVO","ACTIVO"))</f>
        <v>ACTIVO</v>
      </c>
    </row>
    <row r="17" spans="1:21" x14ac:dyDescent="0.25">
      <c r="A17" t="s">
        <v>506</v>
      </c>
      <c r="C17" t="s">
        <v>592</v>
      </c>
      <c r="D17">
        <v>140</v>
      </c>
      <c r="E17" t="s">
        <v>591</v>
      </c>
      <c r="O17" s="7" t="s">
        <v>256</v>
      </c>
      <c r="U17" s="92" t="str">
        <f>IF(Tabla11141516[[#This Row],[GRUPO DE INTERES]]="","",IF(Tabla11141516[[#This Row],[FECHA DE FIN DE ACTIVIDAD]]&lt;&gt;"","INACTIVO","ACTIVO"))</f>
        <v>ACTIVO</v>
      </c>
    </row>
    <row r="18" spans="1:21" x14ac:dyDescent="0.25">
      <c r="A18" t="s">
        <v>505</v>
      </c>
      <c r="D18">
        <v>140</v>
      </c>
      <c r="U18" s="92" t="str">
        <f>IF(Tabla11141516[[#This Row],[GRUPO DE INTERES]]="","",IF(Tabla11141516[[#This Row],[FECHA DE FIN DE ACTIVIDAD]]&lt;&gt;"","INACTIVO","ACTIVO"))</f>
        <v>ACTIVO</v>
      </c>
    </row>
    <row r="19" spans="1:21" x14ac:dyDescent="0.25">
      <c r="A19" t="s">
        <v>513</v>
      </c>
      <c r="C19" t="s">
        <v>532</v>
      </c>
      <c r="D19">
        <v>140</v>
      </c>
      <c r="E19" t="s">
        <v>606</v>
      </c>
      <c r="F19" t="s">
        <v>521</v>
      </c>
      <c r="I19" s="7" t="s">
        <v>256</v>
      </c>
      <c r="U19" s="92" t="str">
        <f>IF(Tabla11141516[[#This Row],[GRUPO DE INTERES]]="","",IF(Tabla11141516[[#This Row],[FECHA DE FIN DE ACTIVIDAD]]&lt;&gt;"","INACTIVO","ACTIVO"))</f>
        <v>ACTIVO</v>
      </c>
    </row>
    <row r="20" spans="1:21" x14ac:dyDescent="0.25">
      <c r="A20" t="s">
        <v>509</v>
      </c>
      <c r="C20" t="s">
        <v>598</v>
      </c>
      <c r="D20">
        <v>140</v>
      </c>
      <c r="E20" t="s">
        <v>600</v>
      </c>
      <c r="O20" s="7" t="s">
        <v>256</v>
      </c>
      <c r="U20" s="92" t="str">
        <f>IF(Tabla11141516[[#This Row],[GRUPO DE INTERES]]="","",IF(Tabla11141516[[#This Row],[FECHA DE FIN DE ACTIVIDAD]]&lt;&gt;"","INACTIVO","ACTIVO"))</f>
        <v>ACTIVO</v>
      </c>
    </row>
    <row r="21" spans="1:21" x14ac:dyDescent="0.25">
      <c r="A21" t="s">
        <v>79</v>
      </c>
      <c r="C21" t="s">
        <v>597</v>
      </c>
      <c r="D21">
        <v>140</v>
      </c>
      <c r="E21" t="s">
        <v>600</v>
      </c>
      <c r="O21" s="7" t="s">
        <v>256</v>
      </c>
      <c r="U21" s="92" t="str">
        <f>IF(Tabla11141516[[#This Row],[GRUPO DE INTERES]]="","",IF(Tabla11141516[[#This Row],[FECHA DE FIN DE ACTIVIDAD]]&lt;&gt;"","INACTIVO","ACTIVO"))</f>
        <v>ACTIVO</v>
      </c>
    </row>
    <row r="22" spans="1:21" x14ac:dyDescent="0.25">
      <c r="A22" t="s">
        <v>512</v>
      </c>
      <c r="C22" t="s">
        <v>603</v>
      </c>
      <c r="D22">
        <v>140</v>
      </c>
      <c r="E22" t="s">
        <v>534</v>
      </c>
      <c r="F22" t="s">
        <v>521</v>
      </c>
      <c r="I22" s="7" t="s">
        <v>256</v>
      </c>
      <c r="U22" s="92" t="str">
        <f>IF(Tabla11141516[[#This Row],[GRUPO DE INTERES]]="","",IF(Tabla11141516[[#This Row],[FECHA DE FIN DE ACTIVIDAD]]&lt;&gt;"","INACTIVO","ACTIVO"))</f>
        <v>ACTIVO</v>
      </c>
    </row>
    <row r="23" spans="1:21" x14ac:dyDescent="0.25">
      <c r="A23" t="s">
        <v>512</v>
      </c>
      <c r="C23" t="s">
        <v>604</v>
      </c>
      <c r="D23">
        <v>140</v>
      </c>
      <c r="E23" t="s">
        <v>534</v>
      </c>
      <c r="F23" t="s">
        <v>521</v>
      </c>
      <c r="I23" s="7" t="s">
        <v>256</v>
      </c>
      <c r="U23" s="92" t="str">
        <f>IF(Tabla11141516[[#This Row],[GRUPO DE INTERES]]="","",IF(Tabla11141516[[#This Row],[FECHA DE FIN DE ACTIVIDAD]]&lt;&gt;"","INACTIVO","ACTIVO"))</f>
        <v>ACTIVO</v>
      </c>
    </row>
    <row r="24" spans="1:21" x14ac:dyDescent="0.25">
      <c r="A24" t="s">
        <v>511</v>
      </c>
      <c r="C24" t="s">
        <v>605</v>
      </c>
      <c r="D24">
        <v>140</v>
      </c>
      <c r="E24" t="s">
        <v>600</v>
      </c>
      <c r="O24" s="7" t="s">
        <v>256</v>
      </c>
      <c r="U24" s="92" t="str">
        <f>IF(Tabla11141516[[#This Row],[GRUPO DE INTERES]]="","",IF(Tabla11141516[[#This Row],[FECHA DE FIN DE ACTIVIDAD]]&lt;&gt;"","INACTIVO","ACTIVO"))</f>
        <v>ACTIVO</v>
      </c>
    </row>
    <row r="25" spans="1:21" x14ac:dyDescent="0.25">
      <c r="A25" t="s">
        <v>427</v>
      </c>
      <c r="D25">
        <v>140</v>
      </c>
      <c r="U25" s="92" t="str">
        <f>IF(Tabla11141516[[#This Row],[GRUPO DE INTERES]]="","",IF(Tabla11141516[[#This Row],[FECHA DE FIN DE ACTIVIDAD]]&lt;&gt;"","INACTIVO","ACTIVO"))</f>
        <v>ACTIVO</v>
      </c>
    </row>
    <row r="26" spans="1:21" x14ac:dyDescent="0.25">
      <c r="A26" t="s">
        <v>490</v>
      </c>
      <c r="B26" t="s">
        <v>510</v>
      </c>
      <c r="C26" t="s">
        <v>560</v>
      </c>
      <c r="D26">
        <v>244</v>
      </c>
      <c r="E26" t="s">
        <v>830</v>
      </c>
      <c r="F26" t="s">
        <v>872</v>
      </c>
      <c r="G26" s="65" t="s">
        <v>882</v>
      </c>
      <c r="I26" s="7" t="s">
        <v>256</v>
      </c>
      <c r="J26" s="7" t="s">
        <v>256</v>
      </c>
      <c r="N26" s="7" t="s">
        <v>256</v>
      </c>
      <c r="O26" s="7" t="s">
        <v>256</v>
      </c>
      <c r="Q26" s="7" t="s">
        <v>256</v>
      </c>
      <c r="U26" s="92" t="str">
        <f>IF(Tabla11141516[[#This Row],[GRUPO DE INTERES]]="","",IF(Tabla11141516[[#This Row],[FECHA DE FIN DE ACTIVIDAD]]&lt;&gt;"","INACTIVO","ACTIVO"))</f>
        <v>ACTIVO</v>
      </c>
    </row>
    <row r="27" spans="1:21" x14ac:dyDescent="0.25">
      <c r="A27" t="s">
        <v>490</v>
      </c>
      <c r="B27" t="s">
        <v>510</v>
      </c>
      <c r="C27" t="s">
        <v>560</v>
      </c>
      <c r="D27">
        <v>244</v>
      </c>
      <c r="E27" t="s">
        <v>831</v>
      </c>
      <c r="F27" t="s">
        <v>884</v>
      </c>
      <c r="G27" s="65" t="s">
        <v>883</v>
      </c>
      <c r="I27" s="7" t="s">
        <v>256</v>
      </c>
      <c r="J27" s="7" t="s">
        <v>256</v>
      </c>
      <c r="N27" s="7" t="s">
        <v>256</v>
      </c>
      <c r="O27" s="7" t="s">
        <v>256</v>
      </c>
      <c r="Q27" s="7" t="s">
        <v>256</v>
      </c>
      <c r="U27" s="92" t="str">
        <f>IF(Tabla11141516[[#This Row],[GRUPO DE INTERES]]="","",IF(Tabla11141516[[#This Row],[FECHA DE FIN DE ACTIVIDAD]]&lt;&gt;"","INACTIVO","ACTIVO"))</f>
        <v>ACTIVO</v>
      </c>
    </row>
    <row r="28" spans="1:21" x14ac:dyDescent="0.25">
      <c r="A28" t="s">
        <v>490</v>
      </c>
      <c r="B28" t="s">
        <v>510</v>
      </c>
      <c r="C28" t="s">
        <v>560</v>
      </c>
      <c r="D28">
        <v>244</v>
      </c>
      <c r="E28" t="s">
        <v>832</v>
      </c>
      <c r="F28" t="s">
        <v>871</v>
      </c>
      <c r="G28" s="65" t="s">
        <v>885</v>
      </c>
      <c r="I28" s="7" t="s">
        <v>256</v>
      </c>
      <c r="J28" s="7" t="s">
        <v>256</v>
      </c>
      <c r="N28" s="7" t="s">
        <v>256</v>
      </c>
      <c r="O28" s="7" t="s">
        <v>256</v>
      </c>
      <c r="Q28" s="7" t="s">
        <v>256</v>
      </c>
      <c r="U28" s="92" t="str">
        <f>IF(Tabla11141516[[#This Row],[GRUPO DE INTERES]]="","",IF(Tabla11141516[[#This Row],[FECHA DE FIN DE ACTIVIDAD]]&lt;&gt;"","INACTIVO","ACTIVO"))</f>
        <v>ACTIVO</v>
      </c>
    </row>
    <row r="29" spans="1:21" x14ac:dyDescent="0.25">
      <c r="A29" t="s">
        <v>490</v>
      </c>
      <c r="B29" t="s">
        <v>510</v>
      </c>
      <c r="C29" t="s">
        <v>560</v>
      </c>
      <c r="D29">
        <v>244</v>
      </c>
      <c r="E29" t="s">
        <v>833</v>
      </c>
      <c r="F29" t="s">
        <v>873</v>
      </c>
      <c r="G29" s="65" t="s">
        <v>886</v>
      </c>
      <c r="I29" s="7" t="s">
        <v>256</v>
      </c>
      <c r="J29" s="7" t="s">
        <v>256</v>
      </c>
      <c r="N29" s="7" t="s">
        <v>256</v>
      </c>
      <c r="O29" s="7" t="s">
        <v>256</v>
      </c>
      <c r="Q29" s="7" t="s">
        <v>256</v>
      </c>
      <c r="U29" s="92" t="str">
        <f>IF(Tabla11141516[[#This Row],[GRUPO DE INTERES]]="","",IF(Tabla11141516[[#This Row],[FECHA DE FIN DE ACTIVIDAD]]&lt;&gt;"","INACTIVO","ACTIVO"))</f>
        <v>ACTIVO</v>
      </c>
    </row>
    <row r="30" spans="1:21" x14ac:dyDescent="0.25">
      <c r="A30" t="s">
        <v>490</v>
      </c>
      <c r="B30" t="s">
        <v>510</v>
      </c>
      <c r="C30" t="s">
        <v>560</v>
      </c>
      <c r="D30">
        <v>244</v>
      </c>
      <c r="E30" t="s">
        <v>834</v>
      </c>
      <c r="F30" t="s">
        <v>874</v>
      </c>
      <c r="G30" s="65" t="s">
        <v>887</v>
      </c>
      <c r="I30" s="7" t="s">
        <v>256</v>
      </c>
      <c r="J30" s="7" t="s">
        <v>256</v>
      </c>
      <c r="N30" s="7" t="s">
        <v>256</v>
      </c>
      <c r="O30" s="7" t="s">
        <v>256</v>
      </c>
      <c r="Q30" s="7" t="s">
        <v>256</v>
      </c>
      <c r="U30" s="92" t="str">
        <f>IF(Tabla11141516[[#This Row],[GRUPO DE INTERES]]="","",IF(Tabla11141516[[#This Row],[FECHA DE FIN DE ACTIVIDAD]]&lt;&gt;"","INACTIVO","ACTIVO"))</f>
        <v>ACTIVO</v>
      </c>
    </row>
    <row r="31" spans="1:21" x14ac:dyDescent="0.25">
      <c r="A31" t="s">
        <v>490</v>
      </c>
      <c r="B31" t="s">
        <v>510</v>
      </c>
      <c r="C31" t="s">
        <v>560</v>
      </c>
      <c r="D31">
        <v>244</v>
      </c>
      <c r="E31" t="s">
        <v>835</v>
      </c>
      <c r="F31" t="s">
        <v>875</v>
      </c>
      <c r="G31" s="65" t="s">
        <v>888</v>
      </c>
      <c r="I31" s="7" t="s">
        <v>256</v>
      </c>
      <c r="J31" s="7" t="s">
        <v>256</v>
      </c>
      <c r="N31" s="7" t="s">
        <v>256</v>
      </c>
      <c r="O31" s="7" t="s">
        <v>256</v>
      </c>
      <c r="Q31" s="7" t="s">
        <v>256</v>
      </c>
      <c r="U31" s="92" t="str">
        <f>IF(Tabla11141516[[#This Row],[GRUPO DE INTERES]]="","",IF(Tabla11141516[[#This Row],[FECHA DE FIN DE ACTIVIDAD]]&lt;&gt;"","INACTIVO","ACTIVO"))</f>
        <v>ACTIVO</v>
      </c>
    </row>
    <row r="32" spans="1:21" x14ac:dyDescent="0.25">
      <c r="A32" t="s">
        <v>490</v>
      </c>
      <c r="B32" t="s">
        <v>510</v>
      </c>
      <c r="C32" t="s">
        <v>560</v>
      </c>
      <c r="D32">
        <v>244</v>
      </c>
      <c r="E32" t="s">
        <v>559</v>
      </c>
      <c r="F32" t="s">
        <v>876</v>
      </c>
      <c r="G32" s="65" t="s">
        <v>889</v>
      </c>
      <c r="I32" s="7" t="s">
        <v>256</v>
      </c>
      <c r="J32" s="7" t="s">
        <v>256</v>
      </c>
      <c r="N32" s="7" t="s">
        <v>256</v>
      </c>
      <c r="O32" s="7" t="s">
        <v>256</v>
      </c>
      <c r="Q32" s="7" t="s">
        <v>256</v>
      </c>
      <c r="U32" s="92" t="str">
        <f>IF(Tabla11141516[[#This Row],[GRUPO DE INTERES]]="","",IF(Tabla11141516[[#This Row],[FECHA DE FIN DE ACTIVIDAD]]&lt;&gt;"","INACTIVO","ACTIVO"))</f>
        <v>ACTIVO</v>
      </c>
    </row>
    <row r="33" spans="1:21" x14ac:dyDescent="0.25">
      <c r="A33" t="s">
        <v>490</v>
      </c>
      <c r="B33" t="s">
        <v>510</v>
      </c>
      <c r="C33" t="s">
        <v>562</v>
      </c>
      <c r="D33">
        <v>244</v>
      </c>
      <c r="E33" t="s">
        <v>830</v>
      </c>
      <c r="F33" t="s">
        <v>877</v>
      </c>
      <c r="G33" s="65" t="s">
        <v>890</v>
      </c>
      <c r="I33" s="7" t="s">
        <v>256</v>
      </c>
      <c r="J33" s="7" t="s">
        <v>256</v>
      </c>
      <c r="N33" s="7" t="s">
        <v>256</v>
      </c>
      <c r="O33" s="7" t="s">
        <v>256</v>
      </c>
      <c r="Q33" s="7" t="s">
        <v>256</v>
      </c>
      <c r="U33" s="92" t="str">
        <f>IF(Tabla11141516[[#This Row],[GRUPO DE INTERES]]="","",IF(Tabla11141516[[#This Row],[FECHA DE FIN DE ACTIVIDAD]]&lt;&gt;"","INACTIVO","ACTIVO"))</f>
        <v>ACTIVO</v>
      </c>
    </row>
    <row r="34" spans="1:21" x14ac:dyDescent="0.25">
      <c r="A34" t="s">
        <v>490</v>
      </c>
      <c r="B34" t="s">
        <v>510</v>
      </c>
      <c r="C34" t="s">
        <v>562</v>
      </c>
      <c r="D34">
        <v>244</v>
      </c>
      <c r="E34" t="s">
        <v>831</v>
      </c>
      <c r="F34" t="s">
        <v>891</v>
      </c>
      <c r="G34" s="65" t="s">
        <v>892</v>
      </c>
      <c r="I34" s="7" t="s">
        <v>256</v>
      </c>
      <c r="J34" s="7" t="s">
        <v>256</v>
      </c>
      <c r="N34" s="7" t="s">
        <v>256</v>
      </c>
      <c r="O34" s="7" t="s">
        <v>256</v>
      </c>
      <c r="Q34" s="7" t="s">
        <v>256</v>
      </c>
      <c r="U34" s="92" t="str">
        <f>IF(Tabla11141516[[#This Row],[GRUPO DE INTERES]]="","",IF(Tabla11141516[[#This Row],[FECHA DE FIN DE ACTIVIDAD]]&lt;&gt;"","INACTIVO","ACTIVO"))</f>
        <v>ACTIVO</v>
      </c>
    </row>
    <row r="35" spans="1:21" x14ac:dyDescent="0.25">
      <c r="A35" t="s">
        <v>490</v>
      </c>
      <c r="B35" t="s">
        <v>510</v>
      </c>
      <c r="C35" t="s">
        <v>562</v>
      </c>
      <c r="D35">
        <v>244</v>
      </c>
      <c r="E35" t="s">
        <v>832</v>
      </c>
      <c r="F35" t="s">
        <v>878</v>
      </c>
      <c r="G35" s="65" t="s">
        <v>893</v>
      </c>
      <c r="I35" s="7" t="s">
        <v>256</v>
      </c>
      <c r="J35" s="7" t="s">
        <v>256</v>
      </c>
      <c r="N35" s="7" t="s">
        <v>256</v>
      </c>
      <c r="O35" s="7" t="s">
        <v>256</v>
      </c>
      <c r="Q35" s="7" t="s">
        <v>256</v>
      </c>
      <c r="U35" s="92" t="str">
        <f>IF(Tabla11141516[[#This Row],[GRUPO DE INTERES]]="","",IF(Tabla11141516[[#This Row],[FECHA DE FIN DE ACTIVIDAD]]&lt;&gt;"","INACTIVO","ACTIVO"))</f>
        <v>ACTIVO</v>
      </c>
    </row>
    <row r="36" spans="1:21" x14ac:dyDescent="0.25">
      <c r="A36" t="s">
        <v>490</v>
      </c>
      <c r="B36" t="s">
        <v>510</v>
      </c>
      <c r="C36" t="s">
        <v>562</v>
      </c>
      <c r="D36">
        <v>244</v>
      </c>
      <c r="E36" t="s">
        <v>833</v>
      </c>
      <c r="F36" t="s">
        <v>879</v>
      </c>
      <c r="G36" s="65" t="s">
        <v>894</v>
      </c>
      <c r="I36" s="7" t="s">
        <v>256</v>
      </c>
      <c r="J36" s="7" t="s">
        <v>256</v>
      </c>
      <c r="N36" s="7" t="s">
        <v>256</v>
      </c>
      <c r="O36" s="7" t="s">
        <v>256</v>
      </c>
      <c r="Q36" s="7" t="s">
        <v>256</v>
      </c>
      <c r="U36" s="92" t="str">
        <f>IF(Tabla11141516[[#This Row],[GRUPO DE INTERES]]="","",IF(Tabla11141516[[#This Row],[FECHA DE FIN DE ACTIVIDAD]]&lt;&gt;"","INACTIVO","ACTIVO"))</f>
        <v>ACTIVO</v>
      </c>
    </row>
    <row r="37" spans="1:21" x14ac:dyDescent="0.25">
      <c r="A37" t="s">
        <v>490</v>
      </c>
      <c r="B37" t="s">
        <v>510</v>
      </c>
      <c r="C37" t="s">
        <v>562</v>
      </c>
      <c r="D37">
        <v>244</v>
      </c>
      <c r="E37" t="s">
        <v>834</v>
      </c>
      <c r="F37" t="s">
        <v>880</v>
      </c>
      <c r="G37" s="65" t="s">
        <v>896</v>
      </c>
      <c r="I37" s="7" t="s">
        <v>256</v>
      </c>
      <c r="J37" s="7" t="s">
        <v>256</v>
      </c>
      <c r="N37" s="7" t="s">
        <v>256</v>
      </c>
      <c r="O37" s="7" t="s">
        <v>256</v>
      </c>
      <c r="Q37" s="7" t="s">
        <v>256</v>
      </c>
      <c r="U37" s="92" t="str">
        <f>IF(Tabla11141516[[#This Row],[GRUPO DE INTERES]]="","",IF(Tabla11141516[[#This Row],[FECHA DE FIN DE ACTIVIDAD]]&lt;&gt;"","INACTIVO","ACTIVO"))</f>
        <v>ACTIVO</v>
      </c>
    </row>
    <row r="38" spans="1:21" x14ac:dyDescent="0.25">
      <c r="A38" t="s">
        <v>490</v>
      </c>
      <c r="B38" t="s">
        <v>510</v>
      </c>
      <c r="C38" t="s">
        <v>562</v>
      </c>
      <c r="D38">
        <v>244</v>
      </c>
      <c r="E38" t="s">
        <v>835</v>
      </c>
      <c r="F38" t="s">
        <v>881</v>
      </c>
      <c r="G38" s="65" t="s">
        <v>895</v>
      </c>
      <c r="I38" s="7" t="s">
        <v>256</v>
      </c>
      <c r="J38" s="7" t="s">
        <v>256</v>
      </c>
      <c r="N38" s="7" t="s">
        <v>256</v>
      </c>
      <c r="O38" s="7" t="s">
        <v>256</v>
      </c>
      <c r="Q38" s="7" t="s">
        <v>256</v>
      </c>
      <c r="U38" s="92" t="str">
        <f>IF(Tabla11141516[[#This Row],[GRUPO DE INTERES]]="","",IF(Tabla11141516[[#This Row],[FECHA DE FIN DE ACTIVIDAD]]&lt;&gt;"","INACTIVO","ACTIVO"))</f>
        <v>ACTIVO</v>
      </c>
    </row>
    <row r="39" spans="1:21" x14ac:dyDescent="0.25">
      <c r="A39" t="s">
        <v>490</v>
      </c>
      <c r="B39" t="s">
        <v>510</v>
      </c>
      <c r="C39" t="s">
        <v>562</v>
      </c>
      <c r="D39">
        <v>244</v>
      </c>
      <c r="E39" t="s">
        <v>559</v>
      </c>
      <c r="I39" s="7" t="s">
        <v>256</v>
      </c>
      <c r="J39" s="7" t="s">
        <v>256</v>
      </c>
      <c r="N39" s="7" t="s">
        <v>256</v>
      </c>
      <c r="O39" s="7" t="s">
        <v>256</v>
      </c>
      <c r="Q39" s="7" t="s">
        <v>256</v>
      </c>
      <c r="U39" s="92" t="str">
        <f>IF(Tabla11141516[[#This Row],[GRUPO DE INTERES]]="","",IF(Tabla11141516[[#This Row],[FECHA DE FIN DE ACTIVIDAD]]&lt;&gt;"","INACTIVO","ACTIVO"))</f>
        <v>ACTIVO</v>
      </c>
    </row>
    <row r="40" spans="1:21" x14ac:dyDescent="0.25">
      <c r="A40" t="s">
        <v>490</v>
      </c>
      <c r="B40" t="s">
        <v>510</v>
      </c>
      <c r="C40" t="s">
        <v>563</v>
      </c>
      <c r="D40">
        <v>244</v>
      </c>
      <c r="E40" t="s">
        <v>558</v>
      </c>
      <c r="I40" s="7" t="s">
        <v>256</v>
      </c>
      <c r="J40" s="7" t="s">
        <v>256</v>
      </c>
      <c r="N40" s="7" t="s">
        <v>256</v>
      </c>
      <c r="O40" s="7" t="s">
        <v>256</v>
      </c>
      <c r="Q40" s="7" t="s">
        <v>256</v>
      </c>
      <c r="U40" s="92" t="str">
        <f>IF(Tabla11141516[[#This Row],[GRUPO DE INTERES]]="","",IF(Tabla11141516[[#This Row],[FECHA DE FIN DE ACTIVIDAD]]&lt;&gt;"","INACTIVO","ACTIVO"))</f>
        <v>ACTIVO</v>
      </c>
    </row>
    <row r="41" spans="1:21" x14ac:dyDescent="0.25">
      <c r="A41" t="s">
        <v>490</v>
      </c>
      <c r="B41" t="s">
        <v>510</v>
      </c>
      <c r="C41" t="s">
        <v>563</v>
      </c>
      <c r="D41">
        <v>244</v>
      </c>
      <c r="E41" t="s">
        <v>559</v>
      </c>
      <c r="I41" s="7" t="s">
        <v>256</v>
      </c>
      <c r="J41" s="7" t="s">
        <v>256</v>
      </c>
      <c r="N41" s="7" t="s">
        <v>256</v>
      </c>
      <c r="O41" s="7" t="s">
        <v>256</v>
      </c>
      <c r="Q41" s="7" t="s">
        <v>256</v>
      </c>
      <c r="U41" s="92" t="str">
        <f>IF(Tabla11141516[[#This Row],[GRUPO DE INTERES]]="","",IF(Tabla11141516[[#This Row],[FECHA DE FIN DE ACTIVIDAD]]&lt;&gt;"","INACTIVO","ACTIVO"))</f>
        <v>ACTIVO</v>
      </c>
    </row>
    <row r="42" spans="1:21" x14ac:dyDescent="0.25">
      <c r="A42" t="s">
        <v>1201</v>
      </c>
      <c r="B42" t="s">
        <v>511</v>
      </c>
      <c r="C42" t="s">
        <v>1202</v>
      </c>
      <c r="D42">
        <v>244</v>
      </c>
      <c r="E42" t="s">
        <v>1203</v>
      </c>
      <c r="F42" s="90"/>
      <c r="G42" s="65" t="s">
        <v>1204</v>
      </c>
      <c r="I42" s="7" t="s">
        <v>256</v>
      </c>
      <c r="J42" s="7" t="s">
        <v>256</v>
      </c>
      <c r="N42" s="7" t="s">
        <v>256</v>
      </c>
      <c r="O42" s="7" t="s">
        <v>256</v>
      </c>
      <c r="Q42" s="7" t="s">
        <v>256</v>
      </c>
      <c r="U42" s="92" t="str">
        <f>IF(Tabla11141516[[#This Row],[GRUPO DE INTERES]]="","",IF(Tabla11141516[[#This Row],[FECHA DE FIN DE ACTIVIDAD]]&lt;&gt;"","INACTIVO","ACTIVO"))</f>
        <v>ACTIVO</v>
      </c>
    </row>
    <row r="43" spans="1:21" x14ac:dyDescent="0.25">
      <c r="A43" t="s">
        <v>1201</v>
      </c>
      <c r="B43" t="s">
        <v>511</v>
      </c>
      <c r="C43" t="s">
        <v>1202</v>
      </c>
      <c r="D43">
        <v>244</v>
      </c>
      <c r="E43" t="s">
        <v>1205</v>
      </c>
      <c r="F43" s="90"/>
      <c r="G43" s="65" t="s">
        <v>1206</v>
      </c>
      <c r="I43" s="7" t="s">
        <v>256</v>
      </c>
      <c r="J43" s="7" t="s">
        <v>256</v>
      </c>
      <c r="N43" s="7" t="s">
        <v>256</v>
      </c>
      <c r="O43" s="7" t="s">
        <v>256</v>
      </c>
      <c r="Q43" s="7" t="s">
        <v>256</v>
      </c>
      <c r="U43" s="92" t="str">
        <f>IF(Tabla11141516[[#This Row],[GRUPO DE INTERES]]="","",IF(Tabla11141516[[#This Row],[FECHA DE FIN DE ACTIVIDAD]]&lt;&gt;"","INACTIVO","ACTIVO"))</f>
        <v>ACTIVO</v>
      </c>
    </row>
    <row r="44" spans="1:21" x14ac:dyDescent="0.25">
      <c r="A44" t="s">
        <v>1201</v>
      </c>
      <c r="B44" t="s">
        <v>511</v>
      </c>
      <c r="C44" t="s">
        <v>1202</v>
      </c>
      <c r="D44">
        <v>244</v>
      </c>
      <c r="E44" t="s">
        <v>1207</v>
      </c>
      <c r="F44" s="90"/>
      <c r="G44" s="65" t="s">
        <v>1208</v>
      </c>
      <c r="I44" s="7" t="s">
        <v>256</v>
      </c>
      <c r="J44" s="7" t="s">
        <v>256</v>
      </c>
      <c r="N44" s="7" t="s">
        <v>256</v>
      </c>
      <c r="O44" s="7" t="s">
        <v>256</v>
      </c>
      <c r="Q44" s="7" t="s">
        <v>256</v>
      </c>
      <c r="U44" s="92" t="str">
        <f>IF(Tabla11141516[[#This Row],[GRUPO DE INTERES]]="","",IF(Tabla11141516[[#This Row],[FECHA DE FIN DE ACTIVIDAD]]&lt;&gt;"","INACTIVO","ACTIVO"))</f>
        <v>ACTIVO</v>
      </c>
    </row>
    <row r="45" spans="1:21" x14ac:dyDescent="0.25">
      <c r="A45" t="s">
        <v>1201</v>
      </c>
      <c r="B45" t="s">
        <v>511</v>
      </c>
      <c r="C45" t="s">
        <v>1202</v>
      </c>
      <c r="D45">
        <v>244</v>
      </c>
      <c r="E45" t="s">
        <v>1209</v>
      </c>
      <c r="F45" s="90"/>
      <c r="G45" s="65" t="s">
        <v>1210</v>
      </c>
      <c r="I45" s="7" t="s">
        <v>256</v>
      </c>
      <c r="J45" s="7" t="s">
        <v>256</v>
      </c>
      <c r="N45" s="7" t="s">
        <v>256</v>
      </c>
      <c r="O45" s="7" t="s">
        <v>256</v>
      </c>
      <c r="Q45" s="7" t="s">
        <v>256</v>
      </c>
      <c r="U45" s="92" t="str">
        <f>IF(Tabla11141516[[#This Row],[GRUPO DE INTERES]]="","",IF(Tabla11141516[[#This Row],[FECHA DE FIN DE ACTIVIDAD]]&lt;&gt;"","INACTIVO","ACTIVO"))</f>
        <v>ACTIVO</v>
      </c>
    </row>
    <row r="46" spans="1:21" x14ac:dyDescent="0.25">
      <c r="A46" t="s">
        <v>1201</v>
      </c>
      <c r="B46" t="s">
        <v>511</v>
      </c>
      <c r="C46" t="s">
        <v>1202</v>
      </c>
      <c r="D46">
        <v>244</v>
      </c>
      <c r="E46" t="s">
        <v>1211</v>
      </c>
      <c r="F46" s="90"/>
      <c r="G46" s="65" t="s">
        <v>1212</v>
      </c>
      <c r="I46" s="7" t="s">
        <v>256</v>
      </c>
      <c r="J46" s="7" t="s">
        <v>256</v>
      </c>
      <c r="N46" s="7" t="s">
        <v>256</v>
      </c>
      <c r="O46" s="7" t="s">
        <v>256</v>
      </c>
      <c r="Q46" s="7" t="s">
        <v>256</v>
      </c>
      <c r="U46" s="92" t="str">
        <f>IF(Tabla11141516[[#This Row],[GRUPO DE INTERES]]="","",IF(Tabla11141516[[#This Row],[FECHA DE FIN DE ACTIVIDAD]]&lt;&gt;"","INACTIVO","ACTIVO"))</f>
        <v>ACTIVO</v>
      </c>
    </row>
    <row r="47" spans="1:21" x14ac:dyDescent="0.25">
      <c r="A47" t="s">
        <v>491</v>
      </c>
      <c r="B47" t="s">
        <v>1218</v>
      </c>
      <c r="C47" t="s">
        <v>1185</v>
      </c>
      <c r="D47">
        <v>244</v>
      </c>
      <c r="E47" t="s">
        <v>1187</v>
      </c>
      <c r="G47" s="66"/>
      <c r="I47" s="7" t="s">
        <v>256</v>
      </c>
      <c r="J47" s="7" t="s">
        <v>256</v>
      </c>
      <c r="N47" s="7" t="s">
        <v>256</v>
      </c>
      <c r="O47" s="7" t="s">
        <v>256</v>
      </c>
      <c r="Q47" s="7" t="s">
        <v>256</v>
      </c>
      <c r="U47" s="92" t="str">
        <f>IF(Tabla11141516[[#This Row],[GRUPO DE INTERES]]="","",IF(Tabla11141516[[#This Row],[FECHA DE FIN DE ACTIVIDAD]]&lt;&gt;"","INACTIVO","ACTIVO"))</f>
        <v>ACTIVO</v>
      </c>
    </row>
    <row r="48" spans="1:21" x14ac:dyDescent="0.25">
      <c r="A48" t="s">
        <v>491</v>
      </c>
      <c r="B48" t="s">
        <v>1218</v>
      </c>
      <c r="C48" t="s">
        <v>584</v>
      </c>
      <c r="D48">
        <v>244</v>
      </c>
      <c r="E48" t="s">
        <v>1188</v>
      </c>
      <c r="G48" s="65" t="s">
        <v>1193</v>
      </c>
      <c r="I48" s="7" t="s">
        <v>256</v>
      </c>
      <c r="J48" s="7" t="s">
        <v>256</v>
      </c>
      <c r="N48" s="7" t="s">
        <v>256</v>
      </c>
      <c r="O48" s="7" t="s">
        <v>256</v>
      </c>
      <c r="Q48" s="7" t="s">
        <v>256</v>
      </c>
      <c r="U48" s="92" t="str">
        <f>IF(Tabla11141516[[#This Row],[GRUPO DE INTERES]]="","",IF(Tabla11141516[[#This Row],[FECHA DE FIN DE ACTIVIDAD]]&lt;&gt;"","INACTIVO","ACTIVO"))</f>
        <v>ACTIVO</v>
      </c>
    </row>
    <row r="49" spans="1:21" x14ac:dyDescent="0.25">
      <c r="A49" t="s">
        <v>491</v>
      </c>
      <c r="B49" t="s">
        <v>1218</v>
      </c>
      <c r="C49" t="s">
        <v>585</v>
      </c>
      <c r="D49">
        <v>244</v>
      </c>
      <c r="E49" t="s">
        <v>1189</v>
      </c>
      <c r="G49" s="65" t="s">
        <v>1194</v>
      </c>
      <c r="I49" s="7" t="s">
        <v>256</v>
      </c>
      <c r="J49" s="7" t="s">
        <v>256</v>
      </c>
      <c r="N49" s="7" t="s">
        <v>256</v>
      </c>
      <c r="O49" s="7" t="s">
        <v>256</v>
      </c>
      <c r="Q49" s="7" t="s">
        <v>256</v>
      </c>
      <c r="U49" s="92" t="str">
        <f>IF(Tabla11141516[[#This Row],[GRUPO DE INTERES]]="","",IF(Tabla11141516[[#This Row],[FECHA DE FIN DE ACTIVIDAD]]&lt;&gt;"","INACTIVO","ACTIVO"))</f>
        <v>ACTIVO</v>
      </c>
    </row>
    <row r="50" spans="1:21" x14ac:dyDescent="0.25">
      <c r="A50" t="s">
        <v>491</v>
      </c>
      <c r="B50" t="s">
        <v>1218</v>
      </c>
      <c r="C50" t="s">
        <v>585</v>
      </c>
      <c r="D50">
        <v>244</v>
      </c>
      <c r="E50" t="s">
        <v>1190</v>
      </c>
      <c r="G50" s="65" t="s">
        <v>1195</v>
      </c>
      <c r="I50" s="7" t="s">
        <v>256</v>
      </c>
      <c r="J50" s="7" t="s">
        <v>256</v>
      </c>
      <c r="N50" s="7" t="s">
        <v>256</v>
      </c>
      <c r="O50" s="7" t="s">
        <v>256</v>
      </c>
      <c r="Q50" s="7" t="s">
        <v>256</v>
      </c>
      <c r="U50" s="92" t="str">
        <f>IF(Tabla11141516[[#This Row],[GRUPO DE INTERES]]="","",IF(Tabla11141516[[#This Row],[FECHA DE FIN DE ACTIVIDAD]]&lt;&gt;"","INACTIVO","ACTIVO"))</f>
        <v>ACTIVO</v>
      </c>
    </row>
    <row r="51" spans="1:21" x14ac:dyDescent="0.25">
      <c r="A51" t="s">
        <v>491</v>
      </c>
      <c r="B51" t="s">
        <v>1218</v>
      </c>
      <c r="C51" t="s">
        <v>586</v>
      </c>
      <c r="D51">
        <v>244</v>
      </c>
      <c r="E51" t="s">
        <v>1191</v>
      </c>
      <c r="G51" s="65" t="s">
        <v>1196</v>
      </c>
      <c r="I51" s="7" t="s">
        <v>256</v>
      </c>
      <c r="J51" s="7" t="s">
        <v>256</v>
      </c>
      <c r="N51" s="7" t="s">
        <v>256</v>
      </c>
      <c r="O51" s="7" t="s">
        <v>256</v>
      </c>
      <c r="Q51" s="7" t="s">
        <v>256</v>
      </c>
      <c r="U51" s="92" t="str">
        <f>IF(Tabla11141516[[#This Row],[GRUPO DE INTERES]]="","",IF(Tabla11141516[[#This Row],[FECHA DE FIN DE ACTIVIDAD]]&lt;&gt;"","INACTIVO","ACTIVO"))</f>
        <v>ACTIVO</v>
      </c>
    </row>
    <row r="52" spans="1:21" x14ac:dyDescent="0.25">
      <c r="A52" t="s">
        <v>491</v>
      </c>
      <c r="B52" t="s">
        <v>1218</v>
      </c>
      <c r="C52" t="s">
        <v>1186</v>
      </c>
      <c r="D52">
        <v>244</v>
      </c>
      <c r="E52" t="s">
        <v>1192</v>
      </c>
      <c r="G52" s="65" t="s">
        <v>1197</v>
      </c>
      <c r="I52" s="7" t="s">
        <v>256</v>
      </c>
      <c r="J52" s="7" t="s">
        <v>256</v>
      </c>
      <c r="N52" s="7" t="s">
        <v>256</v>
      </c>
      <c r="O52" s="7" t="s">
        <v>256</v>
      </c>
      <c r="Q52" s="7" t="s">
        <v>256</v>
      </c>
      <c r="U52" s="92" t="str">
        <f>IF(Tabla11141516[[#This Row],[GRUPO DE INTERES]]="","",IF(Tabla11141516[[#This Row],[FECHA DE FIN DE ACTIVIDAD]]&lt;&gt;"","INACTIVO","ACTIVO"))</f>
        <v>ACTIVO</v>
      </c>
    </row>
    <row r="53" spans="1:21" x14ac:dyDescent="0.25">
      <c r="A53" t="s">
        <v>491</v>
      </c>
      <c r="B53" t="s">
        <v>427</v>
      </c>
      <c r="C53" t="s">
        <v>1198</v>
      </c>
      <c r="D53">
        <v>244</v>
      </c>
      <c r="E53" t="s">
        <v>1199</v>
      </c>
      <c r="G53" s="65" t="s">
        <v>1200</v>
      </c>
      <c r="I53" s="7" t="s">
        <v>256</v>
      </c>
      <c r="J53" s="7" t="s">
        <v>256</v>
      </c>
      <c r="N53" s="7" t="s">
        <v>256</v>
      </c>
      <c r="O53" s="7" t="s">
        <v>256</v>
      </c>
      <c r="Q53" s="7" t="s">
        <v>256</v>
      </c>
      <c r="U53" s="92" t="str">
        <f>IF(Tabla11141516[[#This Row],[GRUPO DE INTERES]]="","",IF(Tabla11141516[[#This Row],[FECHA DE FIN DE ACTIVIDAD]]&lt;&gt;"","INACTIVO","ACTIVO"))</f>
        <v>ACTIVO</v>
      </c>
    </row>
    <row r="54" spans="1:21" x14ac:dyDescent="0.25">
      <c r="A54" t="s">
        <v>488</v>
      </c>
      <c r="B54" t="s">
        <v>510</v>
      </c>
      <c r="C54" t="s">
        <v>489</v>
      </c>
      <c r="D54">
        <v>244</v>
      </c>
      <c r="E54" t="s">
        <v>535</v>
      </c>
      <c r="F54" t="s">
        <v>908</v>
      </c>
      <c r="G54" s="65" t="s">
        <v>909</v>
      </c>
      <c r="I54" s="7" t="s">
        <v>256</v>
      </c>
      <c r="J54" s="7" t="s">
        <v>256</v>
      </c>
      <c r="N54" s="7" t="s">
        <v>256</v>
      </c>
      <c r="O54" s="7" t="s">
        <v>256</v>
      </c>
      <c r="Q54" s="7" t="s">
        <v>256</v>
      </c>
      <c r="U54" s="92" t="str">
        <f>IF(Tabla11141516[[#This Row],[GRUPO DE INTERES]]="","",IF(Tabla11141516[[#This Row],[FECHA DE FIN DE ACTIVIDAD]]&lt;&gt;"","INACTIVO","ACTIVO"))</f>
        <v>ACTIVO</v>
      </c>
    </row>
    <row r="55" spans="1:21" x14ac:dyDescent="0.25">
      <c r="A55" t="s">
        <v>488</v>
      </c>
      <c r="B55" t="s">
        <v>510</v>
      </c>
      <c r="C55" t="s">
        <v>489</v>
      </c>
      <c r="D55">
        <v>244</v>
      </c>
      <c r="E55" t="s">
        <v>536</v>
      </c>
      <c r="F55" t="s">
        <v>913</v>
      </c>
      <c r="G55" s="65" t="s">
        <v>910</v>
      </c>
      <c r="I55" s="7" t="s">
        <v>256</v>
      </c>
      <c r="J55" s="7" t="s">
        <v>256</v>
      </c>
      <c r="N55" s="7" t="s">
        <v>256</v>
      </c>
      <c r="O55" s="7" t="s">
        <v>256</v>
      </c>
      <c r="Q55" s="7" t="s">
        <v>256</v>
      </c>
      <c r="U55" s="92" t="str">
        <f>IF(Tabla11141516[[#This Row],[GRUPO DE INTERES]]="","",IF(Tabla11141516[[#This Row],[FECHA DE FIN DE ACTIVIDAD]]&lt;&gt;"","INACTIVO","ACTIVO"))</f>
        <v>ACTIVO</v>
      </c>
    </row>
    <row r="56" spans="1:21" x14ac:dyDescent="0.25">
      <c r="A56" t="s">
        <v>488</v>
      </c>
      <c r="B56" t="s">
        <v>510</v>
      </c>
      <c r="C56" t="s">
        <v>489</v>
      </c>
      <c r="D56">
        <v>244</v>
      </c>
      <c r="E56" t="s">
        <v>537</v>
      </c>
      <c r="F56" t="s">
        <v>912</v>
      </c>
      <c r="G56" s="65" t="s">
        <v>911</v>
      </c>
      <c r="I56" s="7" t="s">
        <v>256</v>
      </c>
      <c r="J56" s="7" t="s">
        <v>256</v>
      </c>
      <c r="N56" s="7" t="s">
        <v>256</v>
      </c>
      <c r="O56" s="7" t="s">
        <v>256</v>
      </c>
      <c r="Q56" s="7" t="s">
        <v>256</v>
      </c>
      <c r="U56" s="92" t="str">
        <f>IF(Tabla11141516[[#This Row],[GRUPO DE INTERES]]="","",IF(Tabla11141516[[#This Row],[FECHA DE FIN DE ACTIVIDAD]]&lt;&gt;"","INACTIVO","ACTIVO"))</f>
        <v>ACTIVO</v>
      </c>
    </row>
    <row r="57" spans="1:21" x14ac:dyDescent="0.25">
      <c r="A57" t="s">
        <v>510</v>
      </c>
      <c r="B57" t="s">
        <v>510</v>
      </c>
      <c r="C57" t="s">
        <v>564</v>
      </c>
      <c r="D57">
        <v>244</v>
      </c>
      <c r="E57" t="s">
        <v>540</v>
      </c>
      <c r="F57" t="s">
        <v>541</v>
      </c>
      <c r="G57" s="65" t="s">
        <v>897</v>
      </c>
      <c r="I57" s="7" t="s">
        <v>256</v>
      </c>
      <c r="J57" s="7" t="s">
        <v>256</v>
      </c>
      <c r="N57" s="7" t="s">
        <v>256</v>
      </c>
      <c r="O57" s="7" t="s">
        <v>256</v>
      </c>
      <c r="Q57" s="7" t="s">
        <v>256</v>
      </c>
      <c r="U57" s="92" t="str">
        <f>IF(Tabla11141516[[#This Row],[GRUPO DE INTERES]]="","",IF(Tabla11141516[[#This Row],[FECHA DE FIN DE ACTIVIDAD]]&lt;&gt;"","INACTIVO","ACTIVO"))</f>
        <v>ACTIVO</v>
      </c>
    </row>
    <row r="58" spans="1:21" x14ac:dyDescent="0.25">
      <c r="A58" t="s">
        <v>510</v>
      </c>
      <c r="B58" t="s">
        <v>510</v>
      </c>
      <c r="D58">
        <v>244</v>
      </c>
      <c r="E58" t="s">
        <v>542</v>
      </c>
      <c r="F58" t="s">
        <v>550</v>
      </c>
      <c r="G58" s="65" t="s">
        <v>898</v>
      </c>
      <c r="I58" s="7" t="s">
        <v>256</v>
      </c>
      <c r="J58" s="7" t="s">
        <v>256</v>
      </c>
      <c r="N58" s="7" t="s">
        <v>256</v>
      </c>
      <c r="O58" s="7" t="s">
        <v>256</v>
      </c>
      <c r="Q58" s="7" t="s">
        <v>256</v>
      </c>
      <c r="U58" s="92" t="str">
        <f>IF(Tabla11141516[[#This Row],[GRUPO DE INTERES]]="","",IF(Tabla11141516[[#This Row],[FECHA DE FIN DE ACTIVIDAD]]&lt;&gt;"","INACTIVO","ACTIVO"))</f>
        <v>ACTIVO</v>
      </c>
    </row>
    <row r="59" spans="1:21" x14ac:dyDescent="0.25">
      <c r="A59" t="s">
        <v>510</v>
      </c>
      <c r="B59" t="s">
        <v>510</v>
      </c>
      <c r="C59" t="s">
        <v>565</v>
      </c>
      <c r="D59">
        <v>244</v>
      </c>
      <c r="E59" t="s">
        <v>543</v>
      </c>
      <c r="F59" t="s">
        <v>551</v>
      </c>
      <c r="G59" s="65" t="s">
        <v>899</v>
      </c>
      <c r="I59" s="7" t="s">
        <v>256</v>
      </c>
      <c r="J59" s="7" t="s">
        <v>256</v>
      </c>
      <c r="N59" s="7" t="s">
        <v>256</v>
      </c>
      <c r="O59" s="7" t="s">
        <v>256</v>
      </c>
      <c r="Q59" s="7" t="s">
        <v>256</v>
      </c>
      <c r="U59" s="92" t="str">
        <f>IF(Tabla11141516[[#This Row],[GRUPO DE INTERES]]="","",IF(Tabla11141516[[#This Row],[FECHA DE FIN DE ACTIVIDAD]]&lt;&gt;"","INACTIVO","ACTIVO"))</f>
        <v>ACTIVO</v>
      </c>
    </row>
    <row r="60" spans="1:21" x14ac:dyDescent="0.25">
      <c r="A60" t="s">
        <v>510</v>
      </c>
      <c r="B60" t="s">
        <v>510</v>
      </c>
      <c r="C60" t="s">
        <v>566</v>
      </c>
      <c r="D60">
        <v>244</v>
      </c>
      <c r="E60" t="s">
        <v>544</v>
      </c>
      <c r="F60" t="s">
        <v>552</v>
      </c>
      <c r="G60" s="66" t="s">
        <v>900</v>
      </c>
      <c r="I60" s="7" t="s">
        <v>256</v>
      </c>
      <c r="J60" s="7" t="s">
        <v>256</v>
      </c>
      <c r="N60" s="7" t="s">
        <v>256</v>
      </c>
      <c r="O60" s="7" t="s">
        <v>256</v>
      </c>
      <c r="Q60" s="7" t="s">
        <v>256</v>
      </c>
      <c r="U60" s="92" t="str">
        <f>IF(Tabla11141516[[#This Row],[GRUPO DE INTERES]]="","",IF(Tabla11141516[[#This Row],[FECHA DE FIN DE ACTIVIDAD]]&lt;&gt;"","INACTIVO","ACTIVO"))</f>
        <v>ACTIVO</v>
      </c>
    </row>
    <row r="61" spans="1:21" x14ac:dyDescent="0.25">
      <c r="A61" t="s">
        <v>510</v>
      </c>
      <c r="B61" t="s">
        <v>510</v>
      </c>
      <c r="C61" t="s">
        <v>567</v>
      </c>
      <c r="D61">
        <v>244</v>
      </c>
      <c r="E61" t="s">
        <v>545</v>
      </c>
      <c r="F61" t="s">
        <v>553</v>
      </c>
      <c r="G61" s="65" t="s">
        <v>901</v>
      </c>
      <c r="I61" s="7" t="s">
        <v>256</v>
      </c>
      <c r="J61" s="7" t="s">
        <v>256</v>
      </c>
      <c r="N61" s="7" t="s">
        <v>256</v>
      </c>
      <c r="O61" s="7" t="s">
        <v>256</v>
      </c>
      <c r="Q61" s="7" t="s">
        <v>256</v>
      </c>
      <c r="U61" s="92" t="str">
        <f>IF(Tabla11141516[[#This Row],[GRUPO DE INTERES]]="","",IF(Tabla11141516[[#This Row],[FECHA DE FIN DE ACTIVIDAD]]&lt;&gt;"","INACTIVO","ACTIVO"))</f>
        <v>ACTIVO</v>
      </c>
    </row>
    <row r="62" spans="1:21" x14ac:dyDescent="0.25">
      <c r="A62" t="s">
        <v>510</v>
      </c>
      <c r="B62" t="s">
        <v>510</v>
      </c>
      <c r="C62" t="s">
        <v>568</v>
      </c>
      <c r="D62">
        <v>244</v>
      </c>
      <c r="E62" t="s">
        <v>546</v>
      </c>
      <c r="F62" t="s">
        <v>554</v>
      </c>
      <c r="G62" s="66" t="s">
        <v>902</v>
      </c>
      <c r="I62" s="7" t="s">
        <v>256</v>
      </c>
      <c r="J62" s="7" t="s">
        <v>256</v>
      </c>
      <c r="N62" s="7" t="s">
        <v>256</v>
      </c>
      <c r="O62" s="7" t="s">
        <v>256</v>
      </c>
      <c r="Q62" s="7" t="s">
        <v>256</v>
      </c>
      <c r="U62" s="92" t="str">
        <f>IF(Tabla11141516[[#This Row],[GRUPO DE INTERES]]="","",IF(Tabla11141516[[#This Row],[FECHA DE FIN DE ACTIVIDAD]]&lt;&gt;"","INACTIVO","ACTIVO"))</f>
        <v>ACTIVO</v>
      </c>
    </row>
    <row r="63" spans="1:21" x14ac:dyDescent="0.25">
      <c r="A63" t="s">
        <v>510</v>
      </c>
      <c r="B63" t="s">
        <v>510</v>
      </c>
      <c r="C63" t="s">
        <v>569</v>
      </c>
      <c r="D63">
        <v>244</v>
      </c>
      <c r="E63" t="s">
        <v>549</v>
      </c>
      <c r="F63" t="s">
        <v>555</v>
      </c>
      <c r="G63" s="65" t="s">
        <v>903</v>
      </c>
      <c r="I63" s="7" t="s">
        <v>256</v>
      </c>
      <c r="J63" s="7" t="s">
        <v>256</v>
      </c>
      <c r="N63" s="7" t="s">
        <v>256</v>
      </c>
      <c r="O63" s="7" t="s">
        <v>256</v>
      </c>
      <c r="Q63" s="7" t="s">
        <v>256</v>
      </c>
      <c r="U63" s="92" t="str">
        <f>IF(Tabla11141516[[#This Row],[GRUPO DE INTERES]]="","",IF(Tabla11141516[[#This Row],[FECHA DE FIN DE ACTIVIDAD]]&lt;&gt;"","INACTIVO","ACTIVO"))</f>
        <v>ACTIVO</v>
      </c>
    </row>
    <row r="64" spans="1:21" x14ac:dyDescent="0.25">
      <c r="A64" t="s">
        <v>510</v>
      </c>
      <c r="B64" t="s">
        <v>510</v>
      </c>
      <c r="C64" t="s">
        <v>564</v>
      </c>
      <c r="D64">
        <v>244</v>
      </c>
      <c r="E64" t="s">
        <v>547</v>
      </c>
      <c r="F64" t="s">
        <v>556</v>
      </c>
      <c r="G64" s="65" t="s">
        <v>904</v>
      </c>
      <c r="I64" s="7" t="s">
        <v>256</v>
      </c>
      <c r="J64" s="7" t="s">
        <v>256</v>
      </c>
      <c r="N64" s="7" t="s">
        <v>256</v>
      </c>
      <c r="O64" s="7" t="s">
        <v>256</v>
      </c>
      <c r="Q64" s="7" t="s">
        <v>256</v>
      </c>
      <c r="U64" s="92" t="str">
        <f>IF(Tabla11141516[[#This Row],[GRUPO DE INTERES]]="","",IF(Tabla11141516[[#This Row],[FECHA DE FIN DE ACTIVIDAD]]&lt;&gt;"","INACTIVO","ACTIVO"))</f>
        <v>ACTIVO</v>
      </c>
    </row>
    <row r="65" spans="1:21" x14ac:dyDescent="0.25">
      <c r="A65" t="s">
        <v>510</v>
      </c>
      <c r="B65" t="s">
        <v>510</v>
      </c>
      <c r="C65" t="s">
        <v>565</v>
      </c>
      <c r="D65">
        <v>244</v>
      </c>
      <c r="E65" t="s">
        <v>548</v>
      </c>
      <c r="F65" t="s">
        <v>557</v>
      </c>
      <c r="G65" s="65" t="s">
        <v>905</v>
      </c>
      <c r="I65" s="7" t="s">
        <v>256</v>
      </c>
      <c r="J65" s="7" t="s">
        <v>256</v>
      </c>
      <c r="N65" s="7" t="s">
        <v>256</v>
      </c>
      <c r="O65" s="7" t="s">
        <v>256</v>
      </c>
      <c r="Q65" s="7" t="s">
        <v>256</v>
      </c>
      <c r="U65" s="92" t="str">
        <f>IF(Tabla11141516[[#This Row],[GRUPO DE INTERES]]="","",IF(Tabla11141516[[#This Row],[FECHA DE FIN DE ACTIVIDAD]]&lt;&gt;"","INACTIVO","ACTIVO"))</f>
        <v>ACTIVO</v>
      </c>
    </row>
    <row r="66" spans="1:21" x14ac:dyDescent="0.25">
      <c r="A66" t="s">
        <v>510</v>
      </c>
      <c r="B66" t="s">
        <v>510</v>
      </c>
      <c r="C66" t="s">
        <v>570</v>
      </c>
      <c r="D66">
        <v>244</v>
      </c>
      <c r="E66" t="s">
        <v>549</v>
      </c>
      <c r="F66" t="s">
        <v>555</v>
      </c>
      <c r="G66" s="65" t="s">
        <v>903</v>
      </c>
      <c r="I66" s="7" t="s">
        <v>256</v>
      </c>
      <c r="J66" s="7" t="s">
        <v>256</v>
      </c>
      <c r="N66" s="7" t="s">
        <v>256</v>
      </c>
      <c r="O66" s="7" t="s">
        <v>256</v>
      </c>
      <c r="Q66" s="7" t="s">
        <v>256</v>
      </c>
      <c r="U66" s="92" t="str">
        <f>IF(Tabla11141516[[#This Row],[GRUPO DE INTERES]]="","",IF(Tabla11141516[[#This Row],[FECHA DE FIN DE ACTIVIDAD]]&lt;&gt;"","INACTIVO","ACTIVO"))</f>
        <v>ACTIVO</v>
      </c>
    </row>
    <row r="67" spans="1:21" x14ac:dyDescent="0.25">
      <c r="A67" t="s">
        <v>510</v>
      </c>
      <c r="B67" t="s">
        <v>510</v>
      </c>
      <c r="C67" t="s">
        <v>578</v>
      </c>
      <c r="D67">
        <v>244</v>
      </c>
      <c r="E67" t="s">
        <v>571</v>
      </c>
      <c r="F67" t="s">
        <v>572</v>
      </c>
      <c r="G67" s="65" t="s">
        <v>906</v>
      </c>
      <c r="I67" s="7" t="s">
        <v>256</v>
      </c>
      <c r="J67" s="7" t="s">
        <v>256</v>
      </c>
      <c r="N67" s="7" t="s">
        <v>256</v>
      </c>
      <c r="O67" s="7" t="s">
        <v>256</v>
      </c>
      <c r="Q67" s="7" t="s">
        <v>256</v>
      </c>
      <c r="U67" s="92" t="str">
        <f>IF(Tabla11141516[[#This Row],[GRUPO DE INTERES]]="","",IF(Tabla11141516[[#This Row],[FECHA DE FIN DE ACTIVIDAD]]&lt;&gt;"","INACTIVO","ACTIVO"))</f>
        <v>ACTIVO</v>
      </c>
    </row>
    <row r="68" spans="1:21" x14ac:dyDescent="0.25">
      <c r="A68" t="s">
        <v>510</v>
      </c>
      <c r="B68" t="s">
        <v>510</v>
      </c>
      <c r="C68" t="s">
        <v>578</v>
      </c>
      <c r="D68">
        <v>244</v>
      </c>
      <c r="E68" t="s">
        <v>573</v>
      </c>
      <c r="F68" t="s">
        <v>574</v>
      </c>
      <c r="G68" s="65" t="s">
        <v>907</v>
      </c>
      <c r="I68" s="7" t="s">
        <v>256</v>
      </c>
      <c r="J68" s="7" t="s">
        <v>256</v>
      </c>
      <c r="N68" s="7" t="s">
        <v>256</v>
      </c>
      <c r="O68" s="7" t="s">
        <v>256</v>
      </c>
      <c r="Q68" s="7" t="s">
        <v>256</v>
      </c>
      <c r="U68" s="92" t="str">
        <f>IF(Tabla11141516[[#This Row],[GRUPO DE INTERES]]="","",IF(Tabla11141516[[#This Row],[FECHA DE FIN DE ACTIVIDAD]]&lt;&gt;"","INACTIVO","ACTIVO"))</f>
        <v>ACTIVO</v>
      </c>
    </row>
    <row r="69" spans="1:21" x14ac:dyDescent="0.25">
      <c r="A69" t="s">
        <v>510</v>
      </c>
      <c r="B69" t="s">
        <v>510</v>
      </c>
      <c r="C69" t="s">
        <v>577</v>
      </c>
      <c r="D69">
        <v>244</v>
      </c>
      <c r="E69" t="s">
        <v>575</v>
      </c>
      <c r="F69" s="51" t="s">
        <v>576</v>
      </c>
      <c r="G69" s="65" t="s">
        <v>914</v>
      </c>
      <c r="I69" s="7" t="s">
        <v>256</v>
      </c>
      <c r="J69" s="7" t="s">
        <v>256</v>
      </c>
      <c r="N69" s="7" t="s">
        <v>256</v>
      </c>
      <c r="O69" s="7" t="s">
        <v>256</v>
      </c>
      <c r="Q69" s="7" t="s">
        <v>256</v>
      </c>
      <c r="U69" s="92" t="str">
        <f>IF(Tabla11141516[[#This Row],[GRUPO DE INTERES]]="","",IF(Tabla11141516[[#This Row],[FECHA DE FIN DE ACTIVIDAD]]&lt;&gt;"","INACTIVO","ACTIVO"))</f>
        <v>ACTIVO</v>
      </c>
    </row>
    <row r="70" spans="1:21" x14ac:dyDescent="0.25">
      <c r="A70" t="s">
        <v>510</v>
      </c>
      <c r="B70" t="s">
        <v>510</v>
      </c>
      <c r="C70" t="s">
        <v>583</v>
      </c>
      <c r="D70">
        <v>244</v>
      </c>
      <c r="E70" t="s">
        <v>579</v>
      </c>
      <c r="F70" t="s">
        <v>580</v>
      </c>
      <c r="G70" s="65" t="s">
        <v>915</v>
      </c>
      <c r="I70" s="7" t="s">
        <v>256</v>
      </c>
      <c r="J70" s="7" t="s">
        <v>256</v>
      </c>
      <c r="N70" s="7" t="s">
        <v>256</v>
      </c>
      <c r="O70" s="7" t="s">
        <v>256</v>
      </c>
      <c r="Q70" s="7" t="s">
        <v>256</v>
      </c>
      <c r="U70" s="92" t="str">
        <f>IF(Tabla11141516[[#This Row],[GRUPO DE INTERES]]="","",IF(Tabla11141516[[#This Row],[FECHA DE FIN DE ACTIVIDAD]]&lt;&gt;"","INACTIVO","ACTIVO"))</f>
        <v>ACTIVO</v>
      </c>
    </row>
    <row r="71" spans="1:21" x14ac:dyDescent="0.25">
      <c r="A71" t="s">
        <v>510</v>
      </c>
      <c r="B71" t="s">
        <v>510</v>
      </c>
      <c r="C71" t="s">
        <v>583</v>
      </c>
      <c r="D71">
        <v>244</v>
      </c>
      <c r="E71" t="s">
        <v>581</v>
      </c>
      <c r="F71" t="s">
        <v>582</v>
      </c>
      <c r="G71" s="65" t="s">
        <v>916</v>
      </c>
      <c r="I71" s="7" t="s">
        <v>256</v>
      </c>
      <c r="J71" s="7" t="s">
        <v>256</v>
      </c>
      <c r="N71" s="7" t="s">
        <v>256</v>
      </c>
      <c r="O71" s="7" t="s">
        <v>256</v>
      </c>
      <c r="Q71" s="7" t="s">
        <v>256</v>
      </c>
      <c r="U71" s="92" t="str">
        <f>IF(Tabla11141516[[#This Row],[GRUPO DE INTERES]]="","",IF(Tabla11141516[[#This Row],[FECHA DE FIN DE ACTIVIDAD]]&lt;&gt;"","INACTIVO","ACTIVO"))</f>
        <v>ACTIVO</v>
      </c>
    </row>
    <row r="72" spans="1:21" x14ac:dyDescent="0.25">
      <c r="A72" t="s">
        <v>508</v>
      </c>
      <c r="B72" t="s">
        <v>1110</v>
      </c>
      <c r="C72" t="s">
        <v>1215</v>
      </c>
      <c r="D72">
        <v>244</v>
      </c>
      <c r="E72" t="s">
        <v>561</v>
      </c>
      <c r="I72" s="7" t="s">
        <v>256</v>
      </c>
      <c r="J72" s="7" t="s">
        <v>256</v>
      </c>
      <c r="K72" s="7" t="s">
        <v>256</v>
      </c>
      <c r="L72" s="7" t="s">
        <v>256</v>
      </c>
      <c r="M72" s="7" t="s">
        <v>256</v>
      </c>
      <c r="N72" s="7" t="s">
        <v>256</v>
      </c>
      <c r="O72" s="7" t="s">
        <v>256</v>
      </c>
      <c r="P72" s="7" t="s">
        <v>256</v>
      </c>
      <c r="Q72" s="7" t="s">
        <v>256</v>
      </c>
      <c r="U72" s="92" t="str">
        <f>IF(Tabla11141516[[#This Row],[GRUPO DE INTERES]]="","",IF(Tabla11141516[[#This Row],[FECHA DE FIN DE ACTIVIDAD]]&lt;&gt;"","INACTIVO","ACTIVO"))</f>
        <v>ACTIVO</v>
      </c>
    </row>
    <row r="73" spans="1:21" x14ac:dyDescent="0.25">
      <c r="A73" t="s">
        <v>507</v>
      </c>
      <c r="B73" t="s">
        <v>1109</v>
      </c>
      <c r="C73" t="s">
        <v>1215</v>
      </c>
      <c r="D73">
        <v>244</v>
      </c>
      <c r="E73" t="s">
        <v>1217</v>
      </c>
      <c r="I73" s="7" t="s">
        <v>256</v>
      </c>
      <c r="J73" s="7" t="s">
        <v>256</v>
      </c>
      <c r="K73" s="7" t="s">
        <v>256</v>
      </c>
      <c r="L73" s="7" t="s">
        <v>256</v>
      </c>
      <c r="M73" s="7" t="s">
        <v>256</v>
      </c>
      <c r="N73" s="7" t="s">
        <v>256</v>
      </c>
      <c r="O73" s="7" t="s">
        <v>256</v>
      </c>
      <c r="P73" s="7" t="s">
        <v>256</v>
      </c>
      <c r="Q73" s="7" t="s">
        <v>256</v>
      </c>
      <c r="U73" s="92" t="str">
        <f>IF(Tabla11141516[[#This Row],[GRUPO DE INTERES]]="","",IF(Tabla11141516[[#This Row],[FECHA DE FIN DE ACTIVIDAD]]&lt;&gt;"","INACTIVO","ACTIVO"))</f>
        <v>ACTIVO</v>
      </c>
    </row>
    <row r="74" spans="1:21" x14ac:dyDescent="0.25">
      <c r="A74" t="s">
        <v>506</v>
      </c>
      <c r="B74" t="s">
        <v>1108</v>
      </c>
      <c r="C74" t="s">
        <v>1215</v>
      </c>
      <c r="D74">
        <v>244</v>
      </c>
      <c r="I74" s="7" t="s">
        <v>256</v>
      </c>
      <c r="J74" s="7" t="s">
        <v>256</v>
      </c>
      <c r="K74" s="7" t="s">
        <v>256</v>
      </c>
      <c r="L74" s="7" t="s">
        <v>256</v>
      </c>
      <c r="M74" s="7" t="s">
        <v>256</v>
      </c>
      <c r="N74" s="7" t="s">
        <v>256</v>
      </c>
      <c r="O74" s="7" t="s">
        <v>256</v>
      </c>
      <c r="Q74" s="7" t="s">
        <v>256</v>
      </c>
      <c r="U74" s="92" t="str">
        <f>IF(Tabla11141516[[#This Row],[GRUPO DE INTERES]]="","",IF(Tabla11141516[[#This Row],[FECHA DE FIN DE ACTIVIDAD]]&lt;&gt;"","INACTIVO","ACTIVO"))</f>
        <v>ACTIVO</v>
      </c>
    </row>
    <row r="75" spans="1:21" x14ac:dyDescent="0.25">
      <c r="A75" t="s">
        <v>1213</v>
      </c>
      <c r="B75" t="s">
        <v>79</v>
      </c>
      <c r="C75" t="s">
        <v>1215</v>
      </c>
      <c r="D75">
        <v>244</v>
      </c>
      <c r="E75" t="s">
        <v>1216</v>
      </c>
      <c r="I75" s="7" t="s">
        <v>256</v>
      </c>
      <c r="J75" s="7" t="s">
        <v>256</v>
      </c>
      <c r="K75" s="7" t="s">
        <v>256</v>
      </c>
      <c r="L75" s="7" t="s">
        <v>256</v>
      </c>
      <c r="M75" s="7" t="s">
        <v>256</v>
      </c>
      <c r="N75" s="7" t="s">
        <v>256</v>
      </c>
      <c r="O75" s="7" t="s">
        <v>256</v>
      </c>
      <c r="P75" s="7" t="s">
        <v>256</v>
      </c>
      <c r="Q75" s="7" t="s">
        <v>256</v>
      </c>
      <c r="U75" s="92" t="str">
        <f>IF(Tabla11141516[[#This Row],[GRUPO DE INTERES]]="","",IF(Tabla11141516[[#This Row],[FECHA DE FIN DE ACTIVIDAD]]&lt;&gt;"","INACTIVO","ACTIVO"))</f>
        <v>ACTIVO</v>
      </c>
    </row>
    <row r="76" spans="1:21" x14ac:dyDescent="0.25">
      <c r="A76" t="s">
        <v>505</v>
      </c>
      <c r="B76" t="s">
        <v>79</v>
      </c>
      <c r="C76" t="s">
        <v>1215</v>
      </c>
      <c r="D76">
        <v>244</v>
      </c>
      <c r="E76" t="s">
        <v>1216</v>
      </c>
      <c r="I76" s="7" t="s">
        <v>256</v>
      </c>
      <c r="J76" s="7" t="s">
        <v>256</v>
      </c>
      <c r="K76" s="7" t="s">
        <v>256</v>
      </c>
      <c r="L76" s="7" t="s">
        <v>256</v>
      </c>
      <c r="M76" s="7" t="s">
        <v>256</v>
      </c>
      <c r="N76" s="7" t="s">
        <v>256</v>
      </c>
      <c r="O76" s="7" t="s">
        <v>256</v>
      </c>
      <c r="P76" s="7" t="s">
        <v>256</v>
      </c>
      <c r="Q76" s="7" t="s">
        <v>256</v>
      </c>
      <c r="U76" s="92" t="str">
        <f>IF(Tabla11141516[[#This Row],[GRUPO DE INTERES]]="","",IF(Tabla11141516[[#This Row],[FECHA DE FIN DE ACTIVIDAD]]&lt;&gt;"","INACTIVO","ACTIVO"))</f>
        <v>ACTIVO</v>
      </c>
    </row>
    <row r="77" spans="1:21" x14ac:dyDescent="0.25">
      <c r="A77" t="s">
        <v>1214</v>
      </c>
      <c r="B77" t="s">
        <v>79</v>
      </c>
      <c r="C77" t="s">
        <v>1215</v>
      </c>
      <c r="D77">
        <v>244</v>
      </c>
      <c r="E77" t="s">
        <v>1216</v>
      </c>
      <c r="I77" s="7" t="s">
        <v>256</v>
      </c>
      <c r="J77" s="7" t="s">
        <v>256</v>
      </c>
      <c r="K77" s="7" t="s">
        <v>256</v>
      </c>
      <c r="L77" s="7" t="s">
        <v>256</v>
      </c>
      <c r="M77" s="7" t="s">
        <v>256</v>
      </c>
      <c r="N77" s="7" t="s">
        <v>256</v>
      </c>
      <c r="O77" s="7" t="s">
        <v>256</v>
      </c>
      <c r="P77" s="7" t="s">
        <v>256</v>
      </c>
      <c r="Q77" s="7" t="s">
        <v>256</v>
      </c>
      <c r="U77" s="92" t="str">
        <f>IF(Tabla11141516[[#This Row],[GRUPO DE INTERES]]="","",IF(Tabla11141516[[#This Row],[FECHA DE FIN DE ACTIVIDAD]]&lt;&gt;"","INACTIVO","ACTIVO"))</f>
        <v>ACTIVO</v>
      </c>
    </row>
    <row r="78" spans="1:21" x14ac:dyDescent="0.25">
      <c r="A78" t="s">
        <v>509</v>
      </c>
      <c r="B78" t="s">
        <v>1111</v>
      </c>
      <c r="C78" t="s">
        <v>1215</v>
      </c>
      <c r="D78">
        <v>244</v>
      </c>
      <c r="E78" t="s">
        <v>1216</v>
      </c>
      <c r="I78" s="7" t="s">
        <v>256</v>
      </c>
      <c r="J78" s="7" t="s">
        <v>256</v>
      </c>
      <c r="K78" s="7" t="s">
        <v>256</v>
      </c>
      <c r="L78" s="7" t="s">
        <v>256</v>
      </c>
      <c r="M78" s="7" t="s">
        <v>256</v>
      </c>
      <c r="N78" s="7" t="s">
        <v>256</v>
      </c>
      <c r="O78" s="7" t="s">
        <v>256</v>
      </c>
      <c r="Q78" s="7" t="s">
        <v>256</v>
      </c>
      <c r="U78" s="92" t="str">
        <f>IF(Tabla11141516[[#This Row],[GRUPO DE INTERES]]="","",IF(Tabla11141516[[#This Row],[FECHA DE FIN DE ACTIVIDAD]]&lt;&gt;"","INACTIVO","ACTIVO"))</f>
        <v>ACTIVO</v>
      </c>
    </row>
  </sheetData>
  <dataValidations disablePrompts="1" count="1">
    <dataValidation type="list" allowBlank="1" showInputMessage="1" showErrorMessage="1" sqref="B5:B78" xr:uid="{00000000-0002-0000-0400-000000000000}">
      <formula1>LISTA_GRUPO_INTERES_TIPO_SISCAL</formula1>
    </dataValidation>
  </dataValidations>
  <hyperlinks>
    <hyperlink ref="G37" r:id="rId1" xr:uid="{B4BE1DBD-69EE-41C1-8B40-050F9DA3AA01}"/>
    <hyperlink ref="G57" r:id="rId2" display="mailto:p.vansleeuwen@eduployment.nl" xr:uid="{F20C6B55-E616-4287-852F-6556BBE9459E}"/>
    <hyperlink ref="G58" r:id="rId3" xr:uid="{D291A56F-AC27-45F2-A287-6E196993D7C3}"/>
    <hyperlink ref="G59" r:id="rId4" xr:uid="{31236C2D-8369-405E-9B42-BA3A0C228F1D}"/>
    <hyperlink ref="G60" r:id="rId5" xr:uid="{FDEB1A7F-37A0-4578-9851-1B3FBD4A4E26}"/>
    <hyperlink ref="G61" r:id="rId6" xr:uid="{BB1890B5-B91B-46F0-A73F-7BF80A038AC9}"/>
    <hyperlink ref="G63" r:id="rId7" xr:uid="{99FE8099-EEEE-4D57-A6F7-25E0EAEC6BEE}"/>
    <hyperlink ref="G64" r:id="rId8" xr:uid="{E4E0854F-B2A3-415F-8449-BDE4FCE81CE6}"/>
    <hyperlink ref="G66" r:id="rId9" xr:uid="{F8E50A4B-6595-4DB1-BB9F-52DBDF05BAB6}"/>
    <hyperlink ref="G67" r:id="rId10" xr:uid="{82AB8023-2FFB-414B-80DA-A5D4FC61ED97}"/>
    <hyperlink ref="G68" r:id="rId11" xr:uid="{AF983BE4-4148-4FC1-97FA-C64976D2533D}"/>
    <hyperlink ref="G48" r:id="rId12" xr:uid="{E5D3CF89-EEB0-461E-BFE9-3317EA0F4396}"/>
    <hyperlink ref="G52" r:id="rId13" xr:uid="{4FED2485-2A9B-4742-922B-7573B76C4D72}"/>
    <hyperlink ref="G49" r:id="rId14" xr:uid="{DB381852-8AAB-464C-A135-887FE87A0C59}"/>
    <hyperlink ref="G51" r:id="rId15" xr:uid="{78023CAB-9F66-4C49-B66F-0D90253735DF}"/>
    <hyperlink ref="G53" r:id="rId16" xr:uid="{241A2763-9238-4B37-B42C-BDE2BDE95672}"/>
    <hyperlink ref="G44" r:id="rId17" xr:uid="{20C4D3AA-CE79-4116-82FB-B95551E792DE}"/>
    <hyperlink ref="G45" r:id="rId18" xr:uid="{96D29AC8-52C3-4A1E-B588-35A02D867982}"/>
    <hyperlink ref="G46" r:id="rId19" xr:uid="{A403DF13-2558-4CBF-87C7-4C3102396FB6}"/>
  </hyperlinks>
  <pageMargins left="0.7" right="0.7" top="0.75" bottom="0.75" header="0.3" footer="0.3"/>
  <pageSetup paperSize="9" orientation="portrait" r:id="rId20"/>
  <legacyDrawing r:id="rId21"/>
  <tableParts count="1">
    <tablePart r:id="rId22"/>
  </tablePart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0FD327-6B3E-4C1C-8430-30B286022762}">
  <sheetPr>
    <tabColor theme="9" tint="-0.499984740745262"/>
  </sheetPr>
  <dimension ref="A1:O19"/>
  <sheetViews>
    <sheetView zoomScaleNormal="100" workbookViewId="0">
      <pane xSplit="1" ySplit="5" topLeftCell="B6" activePane="bottomRight" state="frozen"/>
      <selection activeCell="D6" sqref="D6"/>
      <selection pane="topRight" activeCell="D6" sqref="D6"/>
      <selection pane="bottomLeft" activeCell="D6" sqref="D6"/>
      <selection pane="bottomRight" activeCell="C15" sqref="C15"/>
    </sheetView>
  </sheetViews>
  <sheetFormatPr baseColWidth="10" defaultRowHeight="15" x14ac:dyDescent="0.25"/>
  <cols>
    <col min="1" max="1" width="62.85546875" customWidth="1"/>
    <col min="3" max="6" width="15" customWidth="1"/>
    <col min="16" max="16" width="15" customWidth="1"/>
  </cols>
  <sheetData>
    <row r="1" spans="1:15" x14ac:dyDescent="0.25">
      <c r="A1" s="5" t="str">
        <f>NOMBRE_CENTRO</f>
        <v>CENTRO GENERICO</v>
      </c>
      <c r="B1" s="5"/>
      <c r="C1" s="5" t="s">
        <v>256</v>
      </c>
      <c r="D1" s="5">
        <f>COUNTIF(D6:D500,$C$1)</f>
        <v>6</v>
      </c>
      <c r="E1" s="5">
        <f t="shared" ref="E1:O1" si="0">COUNTIF(E6:E500,$C$1)</f>
        <v>8</v>
      </c>
      <c r="F1" s="5">
        <f t="shared" si="0"/>
        <v>8</v>
      </c>
      <c r="G1" s="5">
        <f t="shared" si="0"/>
        <v>2</v>
      </c>
      <c r="H1" s="5">
        <f t="shared" si="0"/>
        <v>10</v>
      </c>
      <c r="I1" s="5">
        <f t="shared" si="0"/>
        <v>5</v>
      </c>
      <c r="J1" s="5">
        <f t="shared" si="0"/>
        <v>11</v>
      </c>
      <c r="K1" s="5">
        <f t="shared" si="0"/>
        <v>10</v>
      </c>
      <c r="L1" s="5">
        <f t="shared" si="0"/>
        <v>7</v>
      </c>
      <c r="M1" s="5">
        <f t="shared" si="0"/>
        <v>3</v>
      </c>
      <c r="N1" s="5">
        <f t="shared" si="0"/>
        <v>9</v>
      </c>
      <c r="O1" s="5">
        <f t="shared" si="0"/>
        <v>1</v>
      </c>
    </row>
    <row r="2" spans="1:15" x14ac:dyDescent="0.25">
      <c r="A2" s="5" t="s">
        <v>1115</v>
      </c>
      <c r="B2" s="5"/>
      <c r="C2" s="5" t="s">
        <v>1116</v>
      </c>
      <c r="D2" s="5"/>
      <c r="E2" s="5"/>
      <c r="F2" s="5"/>
      <c r="G2" s="5"/>
      <c r="H2" s="5"/>
      <c r="I2" s="5"/>
      <c r="J2" s="5"/>
      <c r="K2" s="5"/>
      <c r="L2" s="5"/>
      <c r="M2" s="5"/>
      <c r="N2" s="5"/>
      <c r="O2" s="5"/>
    </row>
    <row r="3" spans="1:15" x14ac:dyDescent="0.25">
      <c r="A3" s="5"/>
      <c r="B3" s="5"/>
      <c r="C3" s="5" t="s">
        <v>420</v>
      </c>
      <c r="D3" s="5"/>
      <c r="E3" s="5"/>
      <c r="F3" s="5"/>
      <c r="G3" s="5"/>
      <c r="H3" s="5"/>
      <c r="I3" s="5"/>
      <c r="J3" s="5"/>
      <c r="K3" s="5"/>
      <c r="L3" s="5"/>
      <c r="M3" s="5"/>
      <c r="N3" s="5"/>
      <c r="O3" s="5"/>
    </row>
    <row r="4" spans="1:15" x14ac:dyDescent="0.25">
      <c r="A4" s="16">
        <f>COUNTA($A$5:A5)</f>
        <v>1</v>
      </c>
      <c r="B4" s="16"/>
      <c r="C4" s="16">
        <f>COUNTA($A$5:C5)</f>
        <v>3</v>
      </c>
      <c r="D4" s="16">
        <f>COUNTA($A$5:D5)</f>
        <v>4</v>
      </c>
      <c r="E4" s="16">
        <f>COUNTA($A$5:E5)</f>
        <v>5</v>
      </c>
      <c r="F4" s="16">
        <f>COUNTA($A$5:F5)</f>
        <v>6</v>
      </c>
      <c r="G4" s="16">
        <f>COUNTA($A$5:G5)</f>
        <v>7</v>
      </c>
      <c r="H4" s="16">
        <f>COUNTA($A$5:H5)</f>
        <v>8</v>
      </c>
      <c r="I4" s="16">
        <f>COUNTA($A$5:I5)</f>
        <v>9</v>
      </c>
      <c r="J4" s="16">
        <f>COUNTA($A$5:J5)</f>
        <v>10</v>
      </c>
      <c r="K4" s="16">
        <f>COUNTA($A$5:K5)</f>
        <v>11</v>
      </c>
      <c r="L4" s="16">
        <f>COUNTA($A$5:L5)</f>
        <v>12</v>
      </c>
      <c r="M4" s="16">
        <f>COUNTA($A$5:M5)</f>
        <v>13</v>
      </c>
      <c r="N4" s="16">
        <f>COUNTA($A$5:N5)</f>
        <v>14</v>
      </c>
      <c r="O4" s="16">
        <f>COUNTA($A$5:O5)</f>
        <v>15</v>
      </c>
    </row>
    <row r="5" spans="1:15" s="49" customFormat="1" ht="39" customHeight="1" x14ac:dyDescent="0.25">
      <c r="A5" s="49" t="s">
        <v>486</v>
      </c>
      <c r="B5" s="49" t="s">
        <v>465</v>
      </c>
      <c r="C5" s="50" t="s">
        <v>487</v>
      </c>
      <c r="D5" s="86" t="s">
        <v>490</v>
      </c>
      <c r="E5" s="86" t="s">
        <v>1218</v>
      </c>
      <c r="F5" s="86" t="s">
        <v>488</v>
      </c>
      <c r="G5" s="86" t="s">
        <v>1108</v>
      </c>
      <c r="H5" s="86" t="s">
        <v>1109</v>
      </c>
      <c r="I5" s="86" t="s">
        <v>1110</v>
      </c>
      <c r="J5" s="86" t="s">
        <v>79</v>
      </c>
      <c r="K5" s="86" t="s">
        <v>1111</v>
      </c>
      <c r="L5" s="86" t="s">
        <v>510</v>
      </c>
      <c r="M5" s="86" t="s">
        <v>511</v>
      </c>
      <c r="N5" s="86" t="s">
        <v>427</v>
      </c>
      <c r="O5" s="86" t="s">
        <v>1112</v>
      </c>
    </row>
    <row r="6" spans="1:15" s="3" customFormat="1" ht="60" x14ac:dyDescent="0.25">
      <c r="A6" s="3" t="s">
        <v>494</v>
      </c>
      <c r="D6" s="3" t="s">
        <v>256</v>
      </c>
      <c r="E6" s="3" t="s">
        <v>256</v>
      </c>
      <c r="F6" s="3" t="s">
        <v>256</v>
      </c>
      <c r="G6" s="3" t="s">
        <v>420</v>
      </c>
      <c r="H6" s="3" t="s">
        <v>256</v>
      </c>
      <c r="I6" s="3" t="s">
        <v>420</v>
      </c>
      <c r="J6" s="3" t="s">
        <v>256</v>
      </c>
      <c r="K6" s="3" t="s">
        <v>256</v>
      </c>
      <c r="L6" s="3" t="s">
        <v>256</v>
      </c>
      <c r="M6" s="3" t="s">
        <v>420</v>
      </c>
      <c r="N6" s="3" t="s">
        <v>256</v>
      </c>
      <c r="O6" s="3" t="s">
        <v>420</v>
      </c>
    </row>
    <row r="7" spans="1:15" s="3" customFormat="1" ht="45" x14ac:dyDescent="0.25">
      <c r="A7" s="3" t="s">
        <v>515</v>
      </c>
      <c r="D7" s="3" t="s">
        <v>256</v>
      </c>
      <c r="E7" s="3" t="s">
        <v>256</v>
      </c>
      <c r="F7" s="3" t="s">
        <v>256</v>
      </c>
      <c r="G7" s="3" t="s">
        <v>256</v>
      </c>
      <c r="H7" s="3" t="s">
        <v>256</v>
      </c>
      <c r="I7" s="3" t="s">
        <v>256</v>
      </c>
      <c r="J7" s="3" t="s">
        <v>256</v>
      </c>
      <c r="K7" s="3" t="s">
        <v>256</v>
      </c>
      <c r="L7" s="3" t="s">
        <v>256</v>
      </c>
      <c r="M7" s="3" t="s">
        <v>420</v>
      </c>
      <c r="N7" s="3" t="s">
        <v>256</v>
      </c>
      <c r="O7" s="3" t="s">
        <v>420</v>
      </c>
    </row>
    <row r="8" spans="1:15" s="3" customFormat="1" ht="45" x14ac:dyDescent="0.25">
      <c r="A8" s="3" t="s">
        <v>495</v>
      </c>
      <c r="D8" s="3" t="s">
        <v>420</v>
      </c>
      <c r="E8" s="3" t="s">
        <v>420</v>
      </c>
      <c r="F8" s="3" t="s">
        <v>420</v>
      </c>
      <c r="G8" s="3" t="s">
        <v>420</v>
      </c>
      <c r="H8" s="3" t="s">
        <v>256</v>
      </c>
      <c r="I8" s="3" t="s">
        <v>420</v>
      </c>
      <c r="J8" s="3" t="s">
        <v>256</v>
      </c>
      <c r="K8" s="3" t="s">
        <v>256</v>
      </c>
      <c r="L8" s="3" t="s">
        <v>1184</v>
      </c>
      <c r="M8" s="3" t="s">
        <v>420</v>
      </c>
      <c r="N8" s="3" t="s">
        <v>420</v>
      </c>
      <c r="O8" s="3" t="s">
        <v>420</v>
      </c>
    </row>
    <row r="9" spans="1:15" s="3" customFormat="1" ht="45" x14ac:dyDescent="0.25">
      <c r="A9" s="3" t="s">
        <v>501</v>
      </c>
      <c r="D9" s="3" t="s">
        <v>420</v>
      </c>
      <c r="E9" s="3" t="s">
        <v>420</v>
      </c>
      <c r="F9" s="3" t="s">
        <v>420</v>
      </c>
      <c r="G9" s="3" t="s">
        <v>420</v>
      </c>
      <c r="H9" s="3" t="s">
        <v>256</v>
      </c>
      <c r="I9" s="3" t="s">
        <v>420</v>
      </c>
      <c r="J9" s="3" t="s">
        <v>256</v>
      </c>
      <c r="K9" s="3" t="s">
        <v>256</v>
      </c>
      <c r="L9" s="3" t="s">
        <v>1184</v>
      </c>
      <c r="M9" s="3" t="s">
        <v>420</v>
      </c>
      <c r="N9" s="3" t="s">
        <v>420</v>
      </c>
      <c r="O9" s="3" t="s">
        <v>420</v>
      </c>
    </row>
    <row r="10" spans="1:15" s="3" customFormat="1" ht="75" x14ac:dyDescent="0.25">
      <c r="A10" s="3" t="s">
        <v>496</v>
      </c>
      <c r="D10" s="3" t="s">
        <v>420</v>
      </c>
      <c r="E10" s="3" t="s">
        <v>420</v>
      </c>
      <c r="F10" s="3" t="s">
        <v>420</v>
      </c>
      <c r="G10" s="3" t="s">
        <v>420</v>
      </c>
      <c r="H10" s="3" t="s">
        <v>420</v>
      </c>
      <c r="I10" s="3" t="s">
        <v>420</v>
      </c>
      <c r="J10" s="3" t="s">
        <v>256</v>
      </c>
      <c r="K10" s="3" t="s">
        <v>256</v>
      </c>
      <c r="L10" s="3" t="s">
        <v>1184</v>
      </c>
      <c r="M10" s="3" t="s">
        <v>256</v>
      </c>
      <c r="N10" s="3" t="s">
        <v>256</v>
      </c>
      <c r="O10" s="3" t="s">
        <v>420</v>
      </c>
    </row>
    <row r="11" spans="1:15" s="3" customFormat="1" ht="45" x14ac:dyDescent="0.25">
      <c r="A11" s="3" t="s">
        <v>497</v>
      </c>
      <c r="D11" s="3" t="s">
        <v>420</v>
      </c>
      <c r="E11" s="3" t="s">
        <v>420</v>
      </c>
      <c r="F11" s="3" t="s">
        <v>420</v>
      </c>
      <c r="G11" s="3" t="s">
        <v>420</v>
      </c>
      <c r="H11" s="3" t="s">
        <v>420</v>
      </c>
      <c r="I11" s="3" t="s">
        <v>420</v>
      </c>
      <c r="J11" s="3" t="s">
        <v>256</v>
      </c>
      <c r="K11" s="3" t="s">
        <v>256</v>
      </c>
      <c r="L11" s="3" t="s">
        <v>1184</v>
      </c>
      <c r="M11" s="3" t="s">
        <v>420</v>
      </c>
      <c r="N11" s="3" t="s">
        <v>256</v>
      </c>
      <c r="O11" s="3" t="s">
        <v>420</v>
      </c>
    </row>
    <row r="12" spans="1:15" s="3" customFormat="1" ht="30" x14ac:dyDescent="0.25">
      <c r="A12" s="3" t="s">
        <v>498</v>
      </c>
      <c r="D12" s="3" t="s">
        <v>256</v>
      </c>
      <c r="E12" s="3" t="s">
        <v>256</v>
      </c>
      <c r="F12" s="3" t="s">
        <v>256</v>
      </c>
      <c r="G12" s="3" t="s">
        <v>420</v>
      </c>
      <c r="H12" s="3" t="s">
        <v>256</v>
      </c>
      <c r="I12" s="3" t="s">
        <v>256</v>
      </c>
      <c r="J12" s="3" t="s">
        <v>256</v>
      </c>
      <c r="K12" s="3" t="s">
        <v>256</v>
      </c>
      <c r="L12" s="3" t="s">
        <v>256</v>
      </c>
      <c r="M12" s="3" t="s">
        <v>420</v>
      </c>
      <c r="N12" s="3" t="s">
        <v>256</v>
      </c>
      <c r="O12" s="3" t="s">
        <v>420</v>
      </c>
    </row>
    <row r="13" spans="1:15" s="3" customFormat="1" ht="30" x14ac:dyDescent="0.25">
      <c r="A13" s="3" t="s">
        <v>499</v>
      </c>
      <c r="D13" s="3" t="s">
        <v>256</v>
      </c>
      <c r="E13" s="3" t="s">
        <v>256</v>
      </c>
      <c r="F13" s="3" t="s">
        <v>256</v>
      </c>
      <c r="G13" s="3" t="s">
        <v>420</v>
      </c>
      <c r="H13" s="3" t="s">
        <v>256</v>
      </c>
      <c r="I13" s="3" t="s">
        <v>420</v>
      </c>
      <c r="J13" s="3" t="s">
        <v>256</v>
      </c>
      <c r="K13" s="3" t="s">
        <v>256</v>
      </c>
      <c r="L13" s="3" t="s">
        <v>1184</v>
      </c>
      <c r="M13" s="3" t="s">
        <v>420</v>
      </c>
      <c r="N13" s="3" t="s">
        <v>256</v>
      </c>
      <c r="O13" s="3" t="s">
        <v>420</v>
      </c>
    </row>
    <row r="14" spans="1:15" s="3" customFormat="1" ht="45" x14ac:dyDescent="0.25">
      <c r="A14" s="3" t="s">
        <v>500</v>
      </c>
      <c r="D14" s="3" t="s">
        <v>256</v>
      </c>
      <c r="E14" s="3" t="s">
        <v>256</v>
      </c>
      <c r="F14" s="3" t="s">
        <v>256</v>
      </c>
      <c r="G14" s="3" t="s">
        <v>420</v>
      </c>
      <c r="H14" s="3" t="s">
        <v>256</v>
      </c>
      <c r="I14" s="3" t="s">
        <v>256</v>
      </c>
      <c r="J14" s="3" t="s">
        <v>256</v>
      </c>
      <c r="K14" s="3" t="s">
        <v>256</v>
      </c>
      <c r="L14" s="3" t="s">
        <v>256</v>
      </c>
      <c r="M14" s="3" t="s">
        <v>256</v>
      </c>
      <c r="N14" s="3" t="s">
        <v>256</v>
      </c>
      <c r="O14" s="3" t="s">
        <v>420</v>
      </c>
    </row>
    <row r="15" spans="1:15" s="3" customFormat="1" ht="45" x14ac:dyDescent="0.25">
      <c r="A15" s="3" t="s">
        <v>502</v>
      </c>
      <c r="D15" s="3" t="s">
        <v>256</v>
      </c>
      <c r="E15" s="3" t="s">
        <v>256</v>
      </c>
      <c r="F15" s="3" t="s">
        <v>256</v>
      </c>
      <c r="G15" s="3" t="s">
        <v>420</v>
      </c>
      <c r="H15" s="3" t="s">
        <v>256</v>
      </c>
      <c r="I15" s="3" t="s">
        <v>420</v>
      </c>
      <c r="J15" s="3" t="s">
        <v>256</v>
      </c>
      <c r="K15" s="3" t="s">
        <v>256</v>
      </c>
      <c r="L15" s="3" t="s">
        <v>256</v>
      </c>
      <c r="M15" s="3" t="s">
        <v>420</v>
      </c>
      <c r="N15" s="3" t="s">
        <v>420</v>
      </c>
      <c r="O15" s="3" t="s">
        <v>420</v>
      </c>
    </row>
    <row r="16" spans="1:15" s="3" customFormat="1" ht="30" x14ac:dyDescent="0.25">
      <c r="A16" s="3" t="s">
        <v>1227</v>
      </c>
      <c r="D16" s="3" t="s">
        <v>420</v>
      </c>
      <c r="E16" s="3" t="s">
        <v>256</v>
      </c>
      <c r="F16" s="3" t="s">
        <v>256</v>
      </c>
      <c r="G16" s="3" t="s">
        <v>420</v>
      </c>
      <c r="H16" s="3" t="s">
        <v>256</v>
      </c>
      <c r="I16" s="3" t="s">
        <v>256</v>
      </c>
      <c r="J16" s="3" t="s">
        <v>420</v>
      </c>
      <c r="K16" s="3" t="s">
        <v>420</v>
      </c>
      <c r="L16" s="3" t="s">
        <v>256</v>
      </c>
      <c r="M16" s="3" t="s">
        <v>420</v>
      </c>
      <c r="N16" s="3" t="s">
        <v>256</v>
      </c>
      <c r="O16" s="3" t="s">
        <v>420</v>
      </c>
    </row>
    <row r="17" spans="1:15" ht="75" x14ac:dyDescent="0.25">
      <c r="A17" s="3" t="s">
        <v>503</v>
      </c>
      <c r="B17" s="3"/>
      <c r="C17" s="3"/>
      <c r="D17" s="3" t="s">
        <v>420</v>
      </c>
      <c r="E17" s="3" t="s">
        <v>256</v>
      </c>
      <c r="F17" s="3" t="s">
        <v>256</v>
      </c>
      <c r="G17" s="3" t="s">
        <v>256</v>
      </c>
      <c r="H17" s="3" t="s">
        <v>256</v>
      </c>
      <c r="I17" s="3" t="s">
        <v>256</v>
      </c>
      <c r="J17" s="3" t="s">
        <v>256</v>
      </c>
      <c r="K17" s="3" t="s">
        <v>420</v>
      </c>
      <c r="L17" s="3" t="s">
        <v>256</v>
      </c>
      <c r="M17" s="3" t="s">
        <v>256</v>
      </c>
      <c r="N17" s="3" t="s">
        <v>256</v>
      </c>
      <c r="O17" s="3" t="s">
        <v>256</v>
      </c>
    </row>
    <row r="18" spans="1:15" x14ac:dyDescent="0.25">
      <c r="G18" s="3"/>
      <c r="H18" s="3"/>
      <c r="I18" s="3"/>
      <c r="J18" s="3"/>
      <c r="K18" s="3"/>
      <c r="L18" s="3"/>
      <c r="M18" s="3"/>
      <c r="N18" s="3"/>
      <c r="O18" s="3"/>
    </row>
    <row r="19" spans="1:15" x14ac:dyDescent="0.25">
      <c r="G19" s="3"/>
      <c r="H19" s="3"/>
      <c r="I19" s="3"/>
      <c r="J19" s="3"/>
      <c r="K19" s="3"/>
      <c r="L19" s="3"/>
      <c r="M19" s="3"/>
      <c r="N19" s="3"/>
      <c r="O19" s="3"/>
    </row>
  </sheetData>
  <phoneticPr fontId="35" type="noConversion"/>
  <conditionalFormatting sqref="A6:A17">
    <cfRule type="duplicateValues" dxfId="11" priority="53"/>
  </conditionalFormatting>
  <dataValidations count="1">
    <dataValidation type="list" allowBlank="1" showInputMessage="1" showErrorMessage="1" sqref="G6:O19 D8:F11 D16:D17" xr:uid="{00000000-0002-0000-0500-000001000000}">
      <formula1>"SI,NO,PARCIAL"</formula1>
    </dataValidation>
  </dataValidations>
  <pageMargins left="0.7" right="0.7" top="0.75" bottom="0.75" header="0.3" footer="0.3"/>
  <pageSetup paperSize="9" orientation="portrait" r:id="rId1"/>
  <legacyDrawing r:id="rId2"/>
  <tableParts count="1">
    <tablePart r:id="rId3"/>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ECF26C-0C72-4815-BD7D-988006EF3EDC}">
  <sheetPr>
    <tabColor rgb="FF92D050"/>
    <pageSetUpPr fitToPage="1"/>
  </sheetPr>
  <dimension ref="A1:AK13"/>
  <sheetViews>
    <sheetView zoomScaleNormal="100" workbookViewId="0">
      <pane xSplit="2" ySplit="4" topLeftCell="C5" activePane="bottomRight" state="frozen"/>
      <selection activeCell="A43" sqref="A43:XFD61"/>
      <selection pane="topRight" activeCell="A43" sqref="A43:XFD61"/>
      <selection pane="bottomLeft" activeCell="A43" sqref="A43:XFD61"/>
      <selection pane="bottomRight" activeCell="C7" sqref="C7"/>
    </sheetView>
  </sheetViews>
  <sheetFormatPr baseColWidth="10" defaultRowHeight="15" x14ac:dyDescent="0.25"/>
  <cols>
    <col min="1" max="1" width="9.140625" customWidth="1"/>
    <col min="2" max="2" width="39.140625" customWidth="1"/>
    <col min="3" max="3" width="78.7109375" customWidth="1"/>
    <col min="4" max="4" width="40.28515625" customWidth="1"/>
    <col min="5" max="26" width="6.140625" customWidth="1"/>
    <col min="27" max="28" width="6.140625" style="7" customWidth="1"/>
  </cols>
  <sheetData>
    <row r="1" spans="1:37" x14ac:dyDescent="0.25">
      <c r="A1" s="5" t="str">
        <f>NOMBRE_CENTRO</f>
        <v>CENTRO GENERICO</v>
      </c>
      <c r="B1" s="5"/>
      <c r="C1" s="5"/>
      <c r="D1" s="5"/>
      <c r="E1" s="5"/>
      <c r="F1" s="5"/>
      <c r="G1" s="5"/>
      <c r="H1" s="5"/>
      <c r="I1" s="5"/>
      <c r="J1" s="5"/>
      <c r="K1" s="5"/>
      <c r="L1" s="5"/>
      <c r="M1" s="5"/>
      <c r="N1" s="5"/>
      <c r="O1" s="5"/>
      <c r="P1" s="5"/>
      <c r="Q1" s="5"/>
      <c r="R1" s="5"/>
      <c r="S1" s="5"/>
      <c r="T1" s="5"/>
      <c r="U1" s="5"/>
      <c r="V1" s="5"/>
      <c r="W1" s="5"/>
      <c r="X1" s="5"/>
      <c r="Y1" s="5"/>
      <c r="Z1" s="5"/>
      <c r="AA1" s="72"/>
      <c r="AB1" s="72"/>
    </row>
    <row r="2" spans="1:37" x14ac:dyDescent="0.25">
      <c r="A2" s="5" t="s">
        <v>445</v>
      </c>
      <c r="B2" s="5"/>
      <c r="C2" s="5"/>
      <c r="D2" s="5"/>
      <c r="E2" s="5"/>
      <c r="F2" s="5"/>
      <c r="G2" s="5"/>
      <c r="H2" s="5"/>
      <c r="I2" s="5"/>
      <c r="J2" s="5"/>
      <c r="K2" s="5"/>
      <c r="L2" s="5"/>
      <c r="M2" s="5"/>
      <c r="N2" s="5"/>
      <c r="O2" s="5"/>
      <c r="P2" s="5"/>
      <c r="Q2" s="5"/>
      <c r="R2" s="5"/>
      <c r="S2" s="5"/>
      <c r="T2" s="5"/>
      <c r="U2" s="5"/>
      <c r="V2" s="5"/>
      <c r="W2" s="5"/>
      <c r="X2" s="5"/>
      <c r="Y2" s="5"/>
      <c r="Z2" s="5"/>
      <c r="AA2" s="72"/>
      <c r="AB2" s="72"/>
      <c r="AC2" s="77" t="str">
        <f>GRUPO_INTERES!A4</f>
        <v>GRUPO DE INTERES</v>
      </c>
    </row>
    <row r="3" spans="1:37" hidden="1" x14ac:dyDescent="0.25">
      <c r="A3" s="4">
        <f>COUNTA($A$4:A4)</f>
        <v>1</v>
      </c>
      <c r="B3" s="4">
        <f>COUNTA($A$4:B4)</f>
        <v>2</v>
      </c>
      <c r="C3" s="4">
        <f>COUNTA($A$4:C4)</f>
        <v>3</v>
      </c>
      <c r="D3" s="4">
        <f>COUNTA($A$4:D4)</f>
        <v>4</v>
      </c>
      <c r="E3" s="4">
        <f>COUNTA($A$4:E4)</f>
        <v>5</v>
      </c>
      <c r="F3" s="4">
        <f>COUNTA($A$4:F4)</f>
        <v>6</v>
      </c>
      <c r="G3" s="4">
        <f>COUNTA($A$4:G4)</f>
        <v>7</v>
      </c>
      <c r="H3" s="4">
        <f>COUNTA($A$4:H4)</f>
        <v>8</v>
      </c>
      <c r="I3" s="4">
        <f>COUNTA($A$4:I4)</f>
        <v>9</v>
      </c>
      <c r="J3" s="4">
        <f>COUNTA($A$4:J4)</f>
        <v>10</v>
      </c>
      <c r="K3" s="4">
        <f>COUNTA($A$4:K4)</f>
        <v>11</v>
      </c>
      <c r="L3" s="4">
        <f>COUNTA($A$4:L4)</f>
        <v>12</v>
      </c>
      <c r="M3" s="4">
        <f>COUNTA($A$4:M4)</f>
        <v>13</v>
      </c>
      <c r="N3" s="4">
        <f>COUNTA($A$4:N4)</f>
        <v>14</v>
      </c>
      <c r="O3" s="4">
        <f>COUNTA($A$4:O4)</f>
        <v>15</v>
      </c>
      <c r="P3" s="4">
        <f>COUNTA($A$4:P4)</f>
        <v>16</v>
      </c>
      <c r="Q3" s="4">
        <f>COUNTA($A$4:Q4)</f>
        <v>17</v>
      </c>
      <c r="R3" s="4">
        <f>COUNTA($A$4:R4)</f>
        <v>18</v>
      </c>
      <c r="S3" s="4">
        <f>COUNTA($A$4:S4)</f>
        <v>19</v>
      </c>
      <c r="T3" s="4">
        <f>COUNTA($A$4:T4)</f>
        <v>20</v>
      </c>
      <c r="U3" s="4">
        <f>COUNTA($A$4:U4)</f>
        <v>21</v>
      </c>
      <c r="V3" s="4">
        <f>COUNTA($A$4:V4)</f>
        <v>22</v>
      </c>
      <c r="W3" s="4">
        <f>COUNTA($A$4:W4)</f>
        <v>23</v>
      </c>
      <c r="X3" s="4">
        <f>COUNTA($A$4:X4)</f>
        <v>24</v>
      </c>
      <c r="Y3" s="4">
        <f>COUNTA($A$4:Y4)</f>
        <v>25</v>
      </c>
      <c r="Z3" s="4">
        <f>COUNTA($A$4:Z4)</f>
        <v>26</v>
      </c>
      <c r="AA3" s="74">
        <f>COUNTA($A$4:AA4)</f>
        <v>27</v>
      </c>
      <c r="AB3" s="74">
        <f>COUNTA($A$4:AB4)</f>
        <v>28</v>
      </c>
    </row>
    <row r="4" spans="1:37" s="7" customFormat="1" ht="28.5" customHeight="1" x14ac:dyDescent="0.25">
      <c r="A4" s="17" t="s">
        <v>60</v>
      </c>
      <c r="B4" s="17" t="s">
        <v>62</v>
      </c>
      <c r="C4" s="17" t="s">
        <v>63</v>
      </c>
      <c r="D4" s="17" t="s">
        <v>120</v>
      </c>
      <c r="E4" s="13" t="s">
        <v>51</v>
      </c>
      <c r="F4" s="13" t="s">
        <v>52</v>
      </c>
      <c r="G4" s="13" t="s">
        <v>53</v>
      </c>
      <c r="H4" s="13" t="s">
        <v>16</v>
      </c>
      <c r="I4" s="13" t="s">
        <v>17</v>
      </c>
      <c r="J4" s="13" t="s">
        <v>1</v>
      </c>
      <c r="K4" s="13" t="s">
        <v>18</v>
      </c>
      <c r="L4" s="13" t="s">
        <v>19</v>
      </c>
      <c r="M4" s="13" t="s">
        <v>25</v>
      </c>
      <c r="N4" s="13" t="s">
        <v>27</v>
      </c>
      <c r="O4" s="13" t="s">
        <v>29</v>
      </c>
      <c r="P4" s="13" t="s">
        <v>30</v>
      </c>
      <c r="Q4" s="13" t="s">
        <v>33</v>
      </c>
      <c r="R4" s="13" t="s">
        <v>35</v>
      </c>
      <c r="S4" s="13" t="s">
        <v>36</v>
      </c>
      <c r="T4" s="13" t="s">
        <v>37</v>
      </c>
      <c r="U4" s="13" t="s">
        <v>40</v>
      </c>
      <c r="V4" s="13" t="s">
        <v>41</v>
      </c>
      <c r="W4" s="13" t="s">
        <v>42</v>
      </c>
      <c r="X4" s="13" t="s">
        <v>45</v>
      </c>
      <c r="Y4" s="13" t="s">
        <v>47</v>
      </c>
      <c r="Z4" s="13" t="s">
        <v>49</v>
      </c>
      <c r="AA4" s="13" t="s">
        <v>926</v>
      </c>
      <c r="AB4" s="13" t="s">
        <v>923</v>
      </c>
      <c r="AC4" s="87" t="s">
        <v>1108</v>
      </c>
      <c r="AD4" s="17" t="s">
        <v>1109</v>
      </c>
      <c r="AE4" s="17" t="s">
        <v>1110</v>
      </c>
      <c r="AF4" s="17" t="s">
        <v>79</v>
      </c>
      <c r="AG4" s="17" t="s">
        <v>1111</v>
      </c>
      <c r="AH4" s="17" t="s">
        <v>510</v>
      </c>
      <c r="AI4" s="17" t="s">
        <v>511</v>
      </c>
      <c r="AJ4" s="17" t="s">
        <v>427</v>
      </c>
      <c r="AK4" s="17" t="s">
        <v>1112</v>
      </c>
    </row>
    <row r="5" spans="1:37" s="3" customFormat="1" ht="51" x14ac:dyDescent="0.25">
      <c r="A5" s="18" t="s">
        <v>267</v>
      </c>
      <c r="B5" s="18" t="s">
        <v>369</v>
      </c>
      <c r="C5" s="18" t="s">
        <v>612</v>
      </c>
      <c r="D5" s="25" t="str">
        <f>TABLA_SISCAL_CRITERIOS[[#This Row],[Criterio]]&amp;": "&amp;TABLA_SISCAL_CRITERIOS[[#This Row],[Titulo]]</f>
        <v>Criterio 1: Política de aseguramiento de calidad.</v>
      </c>
      <c r="E5" s="30" t="s">
        <v>256</v>
      </c>
      <c r="F5" s="30" t="s">
        <v>420</v>
      </c>
      <c r="G5" s="30" t="s">
        <v>420</v>
      </c>
      <c r="H5" s="30" t="s">
        <v>420</v>
      </c>
      <c r="I5" s="30" t="s">
        <v>420</v>
      </c>
      <c r="J5" s="30" t="s">
        <v>420</v>
      </c>
      <c r="K5" s="30" t="s">
        <v>420</v>
      </c>
      <c r="L5" s="30" t="s">
        <v>420</v>
      </c>
      <c r="M5" s="30" t="s">
        <v>420</v>
      </c>
      <c r="N5" s="30" t="s">
        <v>420</v>
      </c>
      <c r="O5" s="30" t="s">
        <v>420</v>
      </c>
      <c r="P5" s="30" t="s">
        <v>420</v>
      </c>
      <c r="Q5" s="30" t="s">
        <v>420</v>
      </c>
      <c r="R5" s="30" t="s">
        <v>420</v>
      </c>
      <c r="S5" s="30" t="s">
        <v>420</v>
      </c>
      <c r="T5" s="30" t="s">
        <v>420</v>
      </c>
      <c r="U5" s="30" t="s">
        <v>420</v>
      </c>
      <c r="V5" s="30" t="s">
        <v>420</v>
      </c>
      <c r="W5" s="30" t="s">
        <v>420</v>
      </c>
      <c r="X5" s="30" t="s">
        <v>420</v>
      </c>
      <c r="Y5" s="30" t="s">
        <v>420</v>
      </c>
      <c r="Z5" s="30" t="s">
        <v>420</v>
      </c>
      <c r="AA5" s="73" t="s">
        <v>420</v>
      </c>
      <c r="AB5" s="73" t="s">
        <v>420</v>
      </c>
      <c r="AC5" s="40"/>
      <c r="AD5" s="40"/>
      <c r="AE5" s="40"/>
      <c r="AF5" s="40"/>
      <c r="AG5" s="40"/>
      <c r="AH5" s="40"/>
      <c r="AI5" s="40"/>
      <c r="AJ5" s="40"/>
      <c r="AK5" s="40"/>
    </row>
    <row r="6" spans="1:37" ht="38.25" x14ac:dyDescent="0.25">
      <c r="A6" s="18" t="s">
        <v>270</v>
      </c>
      <c r="B6" s="18" t="s">
        <v>370</v>
      </c>
      <c r="C6" s="18" t="s">
        <v>611</v>
      </c>
      <c r="D6" s="25" t="str">
        <f>TABLA_SISCAL_CRITERIOS[[#This Row],[Criterio]]&amp;": "&amp;TABLA_SISCAL_CRITERIOS[[#This Row],[Titulo]]</f>
        <v>Criterio 2: Gestión de la oferta formativa.</v>
      </c>
      <c r="E6" s="30" t="s">
        <v>420</v>
      </c>
      <c r="F6" s="30" t="s">
        <v>256</v>
      </c>
      <c r="G6" s="30" t="s">
        <v>420</v>
      </c>
      <c r="H6" s="30" t="s">
        <v>420</v>
      </c>
      <c r="I6" s="30" t="s">
        <v>420</v>
      </c>
      <c r="J6" s="30" t="s">
        <v>420</v>
      </c>
      <c r="K6" s="30" t="s">
        <v>420</v>
      </c>
      <c r="L6" s="30" t="s">
        <v>420</v>
      </c>
      <c r="M6" s="30" t="s">
        <v>256</v>
      </c>
      <c r="N6" s="30" t="s">
        <v>420</v>
      </c>
      <c r="O6" s="30" t="s">
        <v>420</v>
      </c>
      <c r="P6" s="30" t="s">
        <v>420</v>
      </c>
      <c r="Q6" s="30" t="s">
        <v>420</v>
      </c>
      <c r="R6" s="30" t="s">
        <v>420</v>
      </c>
      <c r="S6" s="30" t="s">
        <v>420</v>
      </c>
      <c r="T6" s="30" t="s">
        <v>420</v>
      </c>
      <c r="U6" s="30" t="s">
        <v>420</v>
      </c>
      <c r="V6" s="30" t="s">
        <v>420</v>
      </c>
      <c r="W6" s="30" t="s">
        <v>420</v>
      </c>
      <c r="X6" s="30" t="s">
        <v>420</v>
      </c>
      <c r="Y6" s="30" t="s">
        <v>420</v>
      </c>
      <c r="Z6" s="30" t="s">
        <v>420</v>
      </c>
      <c r="AA6" s="73" t="s">
        <v>420</v>
      </c>
      <c r="AB6" s="73" t="s">
        <v>420</v>
      </c>
      <c r="AC6" s="40"/>
      <c r="AD6" s="40"/>
      <c r="AE6" s="40"/>
      <c r="AF6" s="40"/>
      <c r="AG6" s="40"/>
      <c r="AH6" s="40"/>
      <c r="AI6" s="40"/>
      <c r="AJ6" s="40"/>
      <c r="AK6" s="40"/>
    </row>
    <row r="7" spans="1:37" ht="38.25" x14ac:dyDescent="0.25">
      <c r="A7" s="18" t="s">
        <v>122</v>
      </c>
      <c r="B7" s="18" t="s">
        <v>613</v>
      </c>
      <c r="C7" s="18" t="s">
        <v>614</v>
      </c>
      <c r="D7" s="25" t="str">
        <f>TABLA_SISCAL_CRITERIOS[[#This Row],[Criterio]]&amp;": "&amp;TABLA_SISCAL_CRITERIOS[[#This Row],[Titulo]]</f>
        <v>Criterio 3: Gestión de los programas formativos.</v>
      </c>
      <c r="E7" s="30" t="s">
        <v>420</v>
      </c>
      <c r="F7" s="30" t="s">
        <v>420</v>
      </c>
      <c r="G7" s="30" t="s">
        <v>420</v>
      </c>
      <c r="H7" s="30" t="s">
        <v>420</v>
      </c>
      <c r="I7" s="30" t="s">
        <v>420</v>
      </c>
      <c r="J7" s="30" t="s">
        <v>420</v>
      </c>
      <c r="K7" s="30" t="s">
        <v>420</v>
      </c>
      <c r="L7" s="30" t="s">
        <v>420</v>
      </c>
      <c r="M7" s="30" t="s">
        <v>420</v>
      </c>
      <c r="N7" s="30" t="s">
        <v>256</v>
      </c>
      <c r="O7" s="30" t="s">
        <v>256</v>
      </c>
      <c r="P7" s="30" t="s">
        <v>256</v>
      </c>
      <c r="Q7" s="30" t="s">
        <v>256</v>
      </c>
      <c r="R7" s="30" t="s">
        <v>256</v>
      </c>
      <c r="S7" s="30" t="s">
        <v>256</v>
      </c>
      <c r="T7" s="30" t="s">
        <v>256</v>
      </c>
      <c r="U7" s="30" t="s">
        <v>256</v>
      </c>
      <c r="V7" s="30" t="s">
        <v>256</v>
      </c>
      <c r="W7" s="30" t="s">
        <v>256</v>
      </c>
      <c r="X7" s="30" t="s">
        <v>256</v>
      </c>
      <c r="Y7" s="30" t="s">
        <v>420</v>
      </c>
      <c r="Z7" s="30" t="s">
        <v>420</v>
      </c>
      <c r="AA7" s="73" t="s">
        <v>420</v>
      </c>
      <c r="AB7" s="73" t="s">
        <v>420</v>
      </c>
      <c r="AC7" s="40"/>
      <c r="AD7" s="40"/>
      <c r="AE7" s="40"/>
      <c r="AF7" s="40"/>
      <c r="AG7" s="40"/>
      <c r="AH7" s="40"/>
      <c r="AI7" s="40"/>
      <c r="AJ7" s="40"/>
      <c r="AK7" s="40"/>
    </row>
    <row r="8" spans="1:37" ht="63.75" x14ac:dyDescent="0.25">
      <c r="A8" s="18" t="s">
        <v>271</v>
      </c>
      <c r="B8" s="18" t="s">
        <v>371</v>
      </c>
      <c r="C8" s="53" t="s">
        <v>615</v>
      </c>
      <c r="D8" s="25" t="str">
        <f>TABLA_SISCAL_CRITERIOS[[#This Row],[Criterio]]&amp;": "&amp;TABLA_SISCAL_CRITERIOS[[#This Row],[Titulo]]</f>
        <v>Criterio 4: Gestión del personal docente.</v>
      </c>
      <c r="E8" s="30" t="s">
        <v>420</v>
      </c>
      <c r="F8" s="30" t="s">
        <v>420</v>
      </c>
      <c r="G8" s="30" t="s">
        <v>420</v>
      </c>
      <c r="H8" s="30" t="s">
        <v>256</v>
      </c>
      <c r="I8" s="30" t="s">
        <v>420</v>
      </c>
      <c r="J8" s="30" t="s">
        <v>420</v>
      </c>
      <c r="K8" s="30" t="s">
        <v>420</v>
      </c>
      <c r="L8" s="30" t="s">
        <v>420</v>
      </c>
      <c r="M8" s="30" t="s">
        <v>420</v>
      </c>
      <c r="N8" s="30" t="s">
        <v>420</v>
      </c>
      <c r="O8" s="30" t="s">
        <v>420</v>
      </c>
      <c r="P8" s="30" t="s">
        <v>420</v>
      </c>
      <c r="Q8" s="30" t="s">
        <v>420</v>
      </c>
      <c r="R8" s="30" t="s">
        <v>420</v>
      </c>
      <c r="S8" s="30" t="s">
        <v>420</v>
      </c>
      <c r="T8" s="30" t="s">
        <v>420</v>
      </c>
      <c r="U8" s="30" t="s">
        <v>420</v>
      </c>
      <c r="V8" s="30" t="s">
        <v>420</v>
      </c>
      <c r="W8" s="30" t="s">
        <v>420</v>
      </c>
      <c r="X8" s="30" t="s">
        <v>420</v>
      </c>
      <c r="Y8" s="30" t="s">
        <v>420</v>
      </c>
      <c r="Z8" s="30" t="s">
        <v>420</v>
      </c>
      <c r="AA8" s="73" t="s">
        <v>420</v>
      </c>
      <c r="AB8" s="73" t="s">
        <v>420</v>
      </c>
      <c r="AC8" s="40"/>
      <c r="AD8" s="40"/>
      <c r="AE8" s="40"/>
      <c r="AF8" s="40"/>
      <c r="AG8" s="40"/>
      <c r="AH8" s="40"/>
      <c r="AI8" s="40"/>
      <c r="AJ8" s="40"/>
      <c r="AK8" s="40"/>
    </row>
    <row r="9" spans="1:37" ht="51" x14ac:dyDescent="0.25">
      <c r="A9" s="18" t="s">
        <v>272</v>
      </c>
      <c r="B9" s="18" t="s">
        <v>372</v>
      </c>
      <c r="C9" s="53" t="s">
        <v>617</v>
      </c>
      <c r="D9" s="25" t="str">
        <f>TABLA_SISCAL_CRITERIOS[[#This Row],[Criterio]]&amp;": "&amp;TABLA_SISCAL_CRITERIOS[[#This Row],[Titulo]]</f>
        <v>Criterio 5: Gestión de los recursos de aprendizaje y servicios de apoyo.</v>
      </c>
      <c r="E9" s="30" t="s">
        <v>420</v>
      </c>
      <c r="F9" s="30" t="s">
        <v>420</v>
      </c>
      <c r="G9" s="30" t="s">
        <v>420</v>
      </c>
      <c r="H9" s="30" t="s">
        <v>420</v>
      </c>
      <c r="I9" s="30" t="s">
        <v>256</v>
      </c>
      <c r="J9" s="30" t="s">
        <v>420</v>
      </c>
      <c r="K9" s="30" t="s">
        <v>420</v>
      </c>
      <c r="L9" s="30" t="s">
        <v>420</v>
      </c>
      <c r="M9" s="30" t="s">
        <v>420</v>
      </c>
      <c r="N9" s="30" t="s">
        <v>420</v>
      </c>
      <c r="O9" s="30" t="s">
        <v>420</v>
      </c>
      <c r="P9" s="30" t="s">
        <v>420</v>
      </c>
      <c r="Q9" s="30" t="s">
        <v>420</v>
      </c>
      <c r="R9" s="30" t="s">
        <v>420</v>
      </c>
      <c r="S9" s="30" t="s">
        <v>420</v>
      </c>
      <c r="T9" s="30" t="s">
        <v>420</v>
      </c>
      <c r="U9" s="30" t="s">
        <v>420</v>
      </c>
      <c r="V9" s="30" t="s">
        <v>420</v>
      </c>
      <c r="W9" s="30" t="s">
        <v>420</v>
      </c>
      <c r="X9" s="30" t="s">
        <v>420</v>
      </c>
      <c r="Y9" s="30" t="s">
        <v>420</v>
      </c>
      <c r="Z9" s="30" t="s">
        <v>420</v>
      </c>
      <c r="AA9" s="73" t="s">
        <v>420</v>
      </c>
      <c r="AB9" s="73" t="s">
        <v>420</v>
      </c>
      <c r="AC9" s="40"/>
      <c r="AD9" s="40"/>
      <c r="AE9" s="40"/>
      <c r="AF9" s="40"/>
      <c r="AG9" s="40"/>
      <c r="AH9" s="40"/>
      <c r="AI9" s="40"/>
      <c r="AJ9" s="40"/>
      <c r="AK9" s="40"/>
    </row>
    <row r="10" spans="1:37" ht="38.25" x14ac:dyDescent="0.25">
      <c r="A10" s="18" t="s">
        <v>273</v>
      </c>
      <c r="B10" s="18" t="s">
        <v>373</v>
      </c>
      <c r="C10" s="53" t="s">
        <v>619</v>
      </c>
      <c r="D10" s="25" t="str">
        <f>TABLA_SISCAL_CRITERIOS[[#This Row],[Criterio]]&amp;": "&amp;TABLA_SISCAL_CRITERIOS[[#This Row],[Titulo]]</f>
        <v>Criterio 6: Resultados.</v>
      </c>
      <c r="E10" s="30" t="s">
        <v>420</v>
      </c>
      <c r="F10" s="30" t="s">
        <v>420</v>
      </c>
      <c r="G10" s="30" t="s">
        <v>420</v>
      </c>
      <c r="H10" s="30" t="s">
        <v>420</v>
      </c>
      <c r="I10" s="30" t="s">
        <v>420</v>
      </c>
      <c r="J10" s="30" t="s">
        <v>256</v>
      </c>
      <c r="K10" s="30" t="s">
        <v>420</v>
      </c>
      <c r="L10" s="30" t="s">
        <v>420</v>
      </c>
      <c r="M10" s="30" t="s">
        <v>420</v>
      </c>
      <c r="N10" s="30" t="s">
        <v>420</v>
      </c>
      <c r="O10" s="30" t="s">
        <v>420</v>
      </c>
      <c r="P10" s="30" t="s">
        <v>420</v>
      </c>
      <c r="Q10" s="30" t="s">
        <v>420</v>
      </c>
      <c r="R10" s="30" t="s">
        <v>420</v>
      </c>
      <c r="S10" s="30" t="s">
        <v>420</v>
      </c>
      <c r="T10" s="30" t="s">
        <v>420</v>
      </c>
      <c r="U10" s="30" t="s">
        <v>420</v>
      </c>
      <c r="V10" s="30" t="s">
        <v>420</v>
      </c>
      <c r="W10" s="30" t="s">
        <v>420</v>
      </c>
      <c r="X10" s="30" t="s">
        <v>420</v>
      </c>
      <c r="Y10" s="30" t="s">
        <v>256</v>
      </c>
      <c r="Z10" s="30" t="s">
        <v>420</v>
      </c>
      <c r="AA10" s="73" t="s">
        <v>420</v>
      </c>
      <c r="AB10" s="73" t="s">
        <v>420</v>
      </c>
      <c r="AC10" s="40"/>
      <c r="AD10" s="40"/>
      <c r="AE10" s="40"/>
      <c r="AF10" s="40"/>
      <c r="AG10" s="40"/>
      <c r="AH10" s="40"/>
      <c r="AI10" s="40"/>
      <c r="AJ10" s="40"/>
      <c r="AK10" s="40"/>
    </row>
    <row r="11" spans="1:37" ht="63.75" x14ac:dyDescent="0.25">
      <c r="A11" s="18" t="s">
        <v>274</v>
      </c>
      <c r="B11" s="18" t="s">
        <v>374</v>
      </c>
      <c r="C11" s="53" t="s">
        <v>620</v>
      </c>
      <c r="D11" s="25" t="str">
        <f>TABLA_SISCAL_CRITERIOS[[#This Row],[Criterio]]&amp;": "&amp;TABLA_SISCAL_CRITERIOS[[#This Row],[Titulo]]</f>
        <v>Criterio 7: Información pública y transparencia y rendición de cuentas.</v>
      </c>
      <c r="E11" s="30" t="s">
        <v>420</v>
      </c>
      <c r="F11" s="30" t="s">
        <v>420</v>
      </c>
      <c r="G11" s="30" t="s">
        <v>420</v>
      </c>
      <c r="H11" s="30" t="s">
        <v>420</v>
      </c>
      <c r="I11" s="30" t="s">
        <v>420</v>
      </c>
      <c r="J11" s="30" t="s">
        <v>420</v>
      </c>
      <c r="K11" s="30" t="s">
        <v>420</v>
      </c>
      <c r="L11" s="30" t="s">
        <v>420</v>
      </c>
      <c r="M11" s="30" t="s">
        <v>420</v>
      </c>
      <c r="N11" s="30" t="s">
        <v>420</v>
      </c>
      <c r="O11" s="30" t="s">
        <v>420</v>
      </c>
      <c r="P11" s="30" t="s">
        <v>420</v>
      </c>
      <c r="Q11" s="30" t="s">
        <v>420</v>
      </c>
      <c r="R11" s="30" t="s">
        <v>420</v>
      </c>
      <c r="S11" s="30" t="s">
        <v>420</v>
      </c>
      <c r="T11" s="30" t="s">
        <v>420</v>
      </c>
      <c r="U11" s="30" t="s">
        <v>420</v>
      </c>
      <c r="V11" s="30" t="s">
        <v>420</v>
      </c>
      <c r="W11" s="30" t="s">
        <v>420</v>
      </c>
      <c r="X11" s="30" t="s">
        <v>420</v>
      </c>
      <c r="Y11" s="30" t="s">
        <v>420</v>
      </c>
      <c r="Z11" s="30" t="s">
        <v>256</v>
      </c>
      <c r="AA11" s="73" t="s">
        <v>256</v>
      </c>
      <c r="AB11" s="73" t="s">
        <v>420</v>
      </c>
      <c r="AC11" s="40"/>
      <c r="AD11" s="40"/>
      <c r="AE11" s="40"/>
      <c r="AF11" s="40"/>
      <c r="AG11" s="40"/>
      <c r="AH11" s="40"/>
      <c r="AI11" s="40"/>
      <c r="AJ11" s="40"/>
      <c r="AK11" s="40"/>
    </row>
    <row r="12" spans="1:37" ht="63.75" x14ac:dyDescent="0.25">
      <c r="A12" s="18" t="s">
        <v>275</v>
      </c>
      <c r="B12" s="18" t="s">
        <v>622</v>
      </c>
      <c r="C12" s="53" t="s">
        <v>623</v>
      </c>
      <c r="D12" s="25" t="str">
        <f>TABLA_SISCAL_CRITERIOS[[#This Row],[Criterio]]&amp;": "&amp;TABLA_SISCAL_CRITERIOS[[#This Row],[Titulo]]</f>
        <v>Criterio 8: Gestión de la I+D+i y transferencia de conocimiento</v>
      </c>
      <c r="E12" s="56" t="s">
        <v>420</v>
      </c>
      <c r="F12" s="56" t="s">
        <v>420</v>
      </c>
      <c r="G12" s="56" t="s">
        <v>420</v>
      </c>
      <c r="H12" s="30" t="s">
        <v>420</v>
      </c>
      <c r="I12" s="30" t="s">
        <v>420</v>
      </c>
      <c r="J12" s="30" t="s">
        <v>420</v>
      </c>
      <c r="K12" s="30" t="s">
        <v>420</v>
      </c>
      <c r="L12" s="30" t="s">
        <v>420</v>
      </c>
      <c r="M12" s="30" t="s">
        <v>420</v>
      </c>
      <c r="N12" s="30" t="s">
        <v>420</v>
      </c>
      <c r="O12" s="30" t="s">
        <v>420</v>
      </c>
      <c r="P12" s="30" t="s">
        <v>420</v>
      </c>
      <c r="Q12" s="30" t="s">
        <v>420</v>
      </c>
      <c r="R12" s="30" t="s">
        <v>420</v>
      </c>
      <c r="S12" s="30" t="s">
        <v>420</v>
      </c>
      <c r="T12" s="30" t="s">
        <v>420</v>
      </c>
      <c r="U12" s="30" t="s">
        <v>420</v>
      </c>
      <c r="V12" s="30" t="s">
        <v>420</v>
      </c>
      <c r="W12" s="30" t="s">
        <v>420</v>
      </c>
      <c r="X12" s="30" t="s">
        <v>420</v>
      </c>
      <c r="Y12" s="30" t="s">
        <v>420</v>
      </c>
      <c r="Z12" s="30" t="s">
        <v>420</v>
      </c>
      <c r="AA12" s="73" t="s">
        <v>420</v>
      </c>
      <c r="AB12" s="73" t="s">
        <v>256</v>
      </c>
      <c r="AC12" s="40"/>
      <c r="AD12" s="40"/>
      <c r="AE12" s="40"/>
      <c r="AF12" s="40"/>
      <c r="AG12" s="40"/>
      <c r="AH12" s="40"/>
      <c r="AI12" s="40"/>
      <c r="AJ12" s="40"/>
      <c r="AK12" s="40"/>
    </row>
    <row r="13" spans="1:37" ht="51" x14ac:dyDescent="0.25">
      <c r="A13" s="18" t="s">
        <v>621</v>
      </c>
      <c r="B13" s="18" t="s">
        <v>375</v>
      </c>
      <c r="C13" s="53" t="s">
        <v>625</v>
      </c>
      <c r="D13" s="25" t="str">
        <f>TABLA_SISCAL_CRITERIOS[[#This Row],[Criterio]]&amp;": "&amp;TABLA_SISCAL_CRITERIOS[[#This Row],[Titulo]]</f>
        <v>Criterio 9: Organización de la mejora continua</v>
      </c>
      <c r="E13" s="30" t="s">
        <v>420</v>
      </c>
      <c r="F13" s="30" t="s">
        <v>420</v>
      </c>
      <c r="G13" s="75" t="s">
        <v>256</v>
      </c>
      <c r="H13" s="30" t="s">
        <v>420</v>
      </c>
      <c r="I13" s="30" t="s">
        <v>420</v>
      </c>
      <c r="J13" s="30" t="s">
        <v>420</v>
      </c>
      <c r="K13" s="30" t="s">
        <v>256</v>
      </c>
      <c r="L13" s="30" t="s">
        <v>256</v>
      </c>
      <c r="M13" s="30" t="s">
        <v>420</v>
      </c>
      <c r="N13" s="30" t="s">
        <v>420</v>
      </c>
      <c r="O13" s="30" t="s">
        <v>420</v>
      </c>
      <c r="P13" s="30" t="s">
        <v>420</v>
      </c>
      <c r="Q13" s="30" t="s">
        <v>420</v>
      </c>
      <c r="R13" s="30" t="s">
        <v>420</v>
      </c>
      <c r="S13" s="30" t="s">
        <v>420</v>
      </c>
      <c r="T13" s="30" t="s">
        <v>420</v>
      </c>
      <c r="U13" s="30" t="s">
        <v>420</v>
      </c>
      <c r="V13" s="30" t="s">
        <v>420</v>
      </c>
      <c r="W13" s="30" t="s">
        <v>420</v>
      </c>
      <c r="X13" s="30" t="s">
        <v>420</v>
      </c>
      <c r="Y13" s="30" t="s">
        <v>420</v>
      </c>
      <c r="Z13" s="30" t="s">
        <v>420</v>
      </c>
      <c r="AA13" s="73" t="s">
        <v>420</v>
      </c>
      <c r="AB13" s="73" t="s">
        <v>420</v>
      </c>
      <c r="AC13" s="40"/>
      <c r="AD13" s="40"/>
      <c r="AE13" s="40"/>
      <c r="AF13" s="40"/>
      <c r="AG13" s="40"/>
      <c r="AH13" s="40"/>
      <c r="AI13" s="40"/>
      <c r="AJ13" s="40"/>
      <c r="AK13" s="40"/>
    </row>
  </sheetData>
  <conditionalFormatting sqref="E5:AB13">
    <cfRule type="cellIs" dxfId="10" priority="1" operator="equal">
      <formula>"NO"</formula>
    </cfRule>
    <cfRule type="cellIs" dxfId="9" priority="2" operator="equal">
      <formula>"SI"</formula>
    </cfRule>
  </conditionalFormatting>
  <pageMargins left="0.25" right="0.25" top="0.75" bottom="0.75" header="0.3" footer="0.3"/>
  <pageSetup paperSize="9" scale="45" fitToHeight="0" orientation="landscape" r:id="rId1"/>
  <tableParts count="1">
    <tablePart r:id="rId2"/>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A2C96F-E4A2-47CD-A6C5-C291EBA71D00}">
  <sheetPr>
    <tabColor rgb="FF92D050"/>
  </sheetPr>
  <dimension ref="A1:AF42"/>
  <sheetViews>
    <sheetView tabSelected="1" zoomScaleNormal="100" workbookViewId="0">
      <pane xSplit="2" ySplit="4" topLeftCell="C5" activePane="bottomRight" state="frozen"/>
      <selection activeCell="D5" sqref="D5:D13"/>
      <selection pane="topRight" activeCell="D5" sqref="D5:D13"/>
      <selection pane="bottomLeft" activeCell="D5" sqref="D5:D13"/>
      <selection pane="bottomRight" activeCell="D6" sqref="D6"/>
    </sheetView>
  </sheetViews>
  <sheetFormatPr baseColWidth="10" defaultRowHeight="15" x14ac:dyDescent="0.25"/>
  <cols>
    <col min="1" max="1" width="8.28515625" customWidth="1"/>
    <col min="2" max="2" width="29.7109375" customWidth="1"/>
    <col min="3" max="3" width="37.7109375" customWidth="1"/>
    <col min="4" max="4" width="29.7109375" customWidth="1"/>
    <col min="5" max="6" width="10.85546875" customWidth="1"/>
    <col min="7" max="7" width="16.42578125" customWidth="1"/>
    <col min="8" max="8" width="7.85546875" customWidth="1"/>
    <col min="9" max="30" width="7.5703125" customWidth="1"/>
  </cols>
  <sheetData>
    <row r="1" spans="1:32" x14ac:dyDescent="0.25">
      <c r="A1" s="5" t="str">
        <f>NOMBRE_CENTRO</f>
        <v>CENTRO GENERICO</v>
      </c>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row>
    <row r="2" spans="1:32" x14ac:dyDescent="0.25">
      <c r="A2" s="5" t="s">
        <v>609</v>
      </c>
      <c r="B2" s="5"/>
      <c r="C2" s="5"/>
      <c r="D2" s="5"/>
      <c r="E2" s="5"/>
      <c r="F2" s="5"/>
      <c r="G2" s="5"/>
      <c r="H2" s="5"/>
      <c r="I2" s="5"/>
      <c r="J2" s="5"/>
      <c r="K2" s="5"/>
      <c r="L2" s="5"/>
      <c r="M2" s="5"/>
      <c r="N2" s="5"/>
      <c r="O2" s="5"/>
      <c r="P2" s="5"/>
      <c r="Q2" s="5"/>
      <c r="R2" s="5"/>
      <c r="S2" s="5"/>
      <c r="T2" s="5"/>
      <c r="U2" s="5"/>
      <c r="V2" s="5"/>
      <c r="W2" s="5"/>
      <c r="X2" s="5"/>
      <c r="Y2" s="5"/>
      <c r="Z2" s="5"/>
      <c r="AA2" s="5"/>
      <c r="AB2" s="5"/>
      <c r="AC2" s="5"/>
      <c r="AD2" s="5"/>
      <c r="AE2" s="5"/>
      <c r="AF2" s="5"/>
    </row>
    <row r="3" spans="1:32" hidden="1" x14ac:dyDescent="0.25">
      <c r="A3" s="16">
        <f>COUNTA($A$4:A4)</f>
        <v>1</v>
      </c>
      <c r="B3" s="16">
        <f>COUNTA($A$4:B4)</f>
        <v>2</v>
      </c>
      <c r="C3" s="16">
        <f>COUNTA($A$4:C4)</f>
        <v>3</v>
      </c>
      <c r="D3" s="16"/>
      <c r="E3" s="44"/>
      <c r="F3" s="16"/>
      <c r="G3" s="16"/>
      <c r="H3" s="16"/>
      <c r="I3" s="16">
        <f>COUNTA($A$4:I4)</f>
        <v>9</v>
      </c>
      <c r="J3" s="16">
        <f>COUNTA($A$4:J4)</f>
        <v>10</v>
      </c>
      <c r="K3" s="16">
        <f>COUNTA($A$4:K4)</f>
        <v>11</v>
      </c>
      <c r="L3" s="16">
        <f>COUNTA($A$4:L4)</f>
        <v>12</v>
      </c>
      <c r="M3" s="16">
        <f>COUNTA($A$4:M4)</f>
        <v>13</v>
      </c>
      <c r="N3" s="16">
        <f>COUNTA($A$4:N4)</f>
        <v>14</v>
      </c>
      <c r="O3" s="16">
        <f>COUNTA($A$4:O4)</f>
        <v>15</v>
      </c>
      <c r="P3" s="16">
        <f>COUNTA($A$4:P4)</f>
        <v>16</v>
      </c>
      <c r="Q3" s="16">
        <f>COUNTA($A$4:Q4)</f>
        <v>17</v>
      </c>
      <c r="R3" s="16">
        <f>COUNTA($A$4:R4)</f>
        <v>18</v>
      </c>
      <c r="S3" s="16">
        <f>COUNTA($A$4:S4)</f>
        <v>19</v>
      </c>
      <c r="T3" s="16">
        <f>COUNTA($A$4:T4)</f>
        <v>20</v>
      </c>
      <c r="U3" s="16">
        <f>COUNTA($A$4:U4)</f>
        <v>21</v>
      </c>
      <c r="V3" s="16">
        <f>COUNTA($A$4:V4)</f>
        <v>22</v>
      </c>
      <c r="W3" s="16">
        <f>COUNTA($A$4:W4)</f>
        <v>23</v>
      </c>
      <c r="X3" s="16">
        <f>COUNTA($A$4:X4)</f>
        <v>24</v>
      </c>
      <c r="Y3" s="16">
        <f>COUNTA($A$4:Y4)</f>
        <v>25</v>
      </c>
      <c r="Z3" s="16">
        <f>COUNTA($A$4:Z4)</f>
        <v>26</v>
      </c>
      <c r="AA3" s="16">
        <f>COUNTA($A$4:AA4)</f>
        <v>27</v>
      </c>
      <c r="AB3" s="16">
        <f>COUNTA($A$4:AB4)</f>
        <v>28</v>
      </c>
      <c r="AC3" s="16">
        <f>COUNTA($A$4:AC4)</f>
        <v>29</v>
      </c>
      <c r="AD3" s="16">
        <f>COUNTA($A$4:AD4)</f>
        <v>30</v>
      </c>
      <c r="AE3" s="16">
        <f>COUNTA($A$4:AE4)</f>
        <v>31</v>
      </c>
      <c r="AF3" s="16">
        <f>COUNTA($A$4:AF4)</f>
        <v>32</v>
      </c>
    </row>
    <row r="4" spans="1:32" s="7" customFormat="1" ht="25.5" x14ac:dyDescent="0.25">
      <c r="A4" s="17" t="s">
        <v>60</v>
      </c>
      <c r="B4" s="17" t="s">
        <v>62</v>
      </c>
      <c r="C4" s="17" t="s">
        <v>64</v>
      </c>
      <c r="D4" s="17" t="s">
        <v>376</v>
      </c>
      <c r="E4" s="17" t="s">
        <v>442</v>
      </c>
      <c r="F4" s="17" t="s">
        <v>443</v>
      </c>
      <c r="G4" s="17" t="s">
        <v>444</v>
      </c>
      <c r="H4" s="17" t="s">
        <v>0</v>
      </c>
      <c r="I4" s="13" t="s">
        <v>51</v>
      </c>
      <c r="J4" s="13" t="s">
        <v>52</v>
      </c>
      <c r="K4" s="13" t="s">
        <v>53</v>
      </c>
      <c r="L4" s="13" t="s">
        <v>16</v>
      </c>
      <c r="M4" s="13" t="s">
        <v>17</v>
      </c>
      <c r="N4" s="13" t="s">
        <v>1</v>
      </c>
      <c r="O4" s="13" t="s">
        <v>18</v>
      </c>
      <c r="P4" s="13" t="s">
        <v>19</v>
      </c>
      <c r="Q4" s="13" t="s">
        <v>25</v>
      </c>
      <c r="R4" s="13" t="s">
        <v>27</v>
      </c>
      <c r="S4" s="13" t="s">
        <v>29</v>
      </c>
      <c r="T4" s="13" t="s">
        <v>30</v>
      </c>
      <c r="U4" s="13" t="s">
        <v>33</v>
      </c>
      <c r="V4" s="13" t="s">
        <v>35</v>
      </c>
      <c r="W4" s="13" t="s">
        <v>36</v>
      </c>
      <c r="X4" s="13" t="s">
        <v>37</v>
      </c>
      <c r="Y4" s="13" t="s">
        <v>40</v>
      </c>
      <c r="Z4" s="13" t="s">
        <v>41</v>
      </c>
      <c r="AA4" s="13" t="s">
        <v>42</v>
      </c>
      <c r="AB4" s="13" t="s">
        <v>45</v>
      </c>
      <c r="AC4" s="13" t="s">
        <v>47</v>
      </c>
      <c r="AD4" s="13" t="s">
        <v>49</v>
      </c>
      <c r="AE4" s="13" t="s">
        <v>926</v>
      </c>
      <c r="AF4" s="13" t="s">
        <v>923</v>
      </c>
    </row>
    <row r="5" spans="1:32" s="3" customFormat="1" ht="140.25" x14ac:dyDescent="0.25">
      <c r="A5" s="18" t="s">
        <v>267</v>
      </c>
      <c r="B5" s="25" t="str">
        <f>VLOOKUP(TABLA_DOC02_REQUISITOS13[[#This Row],[Criterio]],TABLA_SISCAL_CRITERIOS[],'SISCAL (criterios)'!$C$3,FALSE)</f>
        <v>ESTRATEGIA Y DESPLIEGUE DEL SISTEMA DE CALIDAD.
El centro establece una política de aseguramiento de la calidad, que tiene en cuenta la estructura y el contexto de la organización, los requisitos de los grupos de interés, tanto internos y externos, y que se alinee con su gestión estratégica.</v>
      </c>
      <c r="C5" s="18" t="s">
        <v>933</v>
      </c>
      <c r="D5" s="55" t="s">
        <v>377</v>
      </c>
      <c r="E5" s="18"/>
      <c r="F5" s="18"/>
      <c r="G5" s="18"/>
      <c r="H5" s="18" t="str">
        <f>"D"&amp;LEFT(TABLA_DOC02_REQUISITOS13[[#This Row],[Directrices]],3)</f>
        <v>D1.1</v>
      </c>
      <c r="I5" s="30" t="s">
        <v>256</v>
      </c>
      <c r="J5" s="30" t="s">
        <v>420</v>
      </c>
      <c r="K5" s="30" t="s">
        <v>420</v>
      </c>
      <c r="L5" s="30" t="s">
        <v>420</v>
      </c>
      <c r="M5" s="30" t="s">
        <v>420</v>
      </c>
      <c r="N5" s="30" t="s">
        <v>420</v>
      </c>
      <c r="O5" s="30" t="s">
        <v>420</v>
      </c>
      <c r="P5" s="30" t="s">
        <v>420</v>
      </c>
      <c r="Q5" s="30" t="s">
        <v>420</v>
      </c>
      <c r="R5" s="30" t="s">
        <v>420</v>
      </c>
      <c r="S5" s="30" t="s">
        <v>420</v>
      </c>
      <c r="T5" s="30" t="s">
        <v>420</v>
      </c>
      <c r="U5" s="30" t="s">
        <v>420</v>
      </c>
      <c r="V5" s="30" t="s">
        <v>420</v>
      </c>
      <c r="W5" s="30" t="s">
        <v>420</v>
      </c>
      <c r="X5" s="30" t="s">
        <v>420</v>
      </c>
      <c r="Y5" s="30" t="s">
        <v>420</v>
      </c>
      <c r="Z5" s="30" t="s">
        <v>420</v>
      </c>
      <c r="AA5" s="30" t="s">
        <v>420</v>
      </c>
      <c r="AB5" s="30" t="s">
        <v>420</v>
      </c>
      <c r="AC5" s="30" t="s">
        <v>420</v>
      </c>
      <c r="AD5" s="30" t="s">
        <v>420</v>
      </c>
      <c r="AE5" s="73" t="s">
        <v>420</v>
      </c>
      <c r="AF5" s="73" t="s">
        <v>420</v>
      </c>
    </row>
    <row r="6" spans="1:32" ht="114.75" x14ac:dyDescent="0.25">
      <c r="A6" s="18" t="s">
        <v>267</v>
      </c>
      <c r="B6" s="25" t="str">
        <f>VLOOKUP(TABLA_DOC02_REQUISITOS13[[#This Row],[Criterio]],TABLA_SISCAL_CRITERIOS[],'SISCAL (criterios)'!$C$3,FALSE)</f>
        <v>ESTRATEGIA Y DESPLIEGUE DEL SISTEMA DE CALIDAD.
El centro establece una política de aseguramiento de la calidad, que tiene en cuenta la estructura y el contexto de la organización, los requisitos de los grupos de interés, tanto internos y externos, y que se alinee con su gestión estratégica.</v>
      </c>
      <c r="C6" s="53" t="s">
        <v>934</v>
      </c>
      <c r="D6" s="52" t="s">
        <v>378</v>
      </c>
      <c r="E6" s="18"/>
      <c r="F6" s="18"/>
      <c r="G6" s="18"/>
      <c r="H6" s="18" t="str">
        <f>"D"&amp;LEFT(TABLA_DOC02_REQUISITOS13[[#This Row],[Directrices]],3)</f>
        <v>D1.2</v>
      </c>
      <c r="I6" s="30" t="s">
        <v>256</v>
      </c>
      <c r="J6" s="30" t="s">
        <v>420</v>
      </c>
      <c r="K6" s="30" t="s">
        <v>420</v>
      </c>
      <c r="L6" s="30" t="s">
        <v>420</v>
      </c>
      <c r="M6" s="30" t="s">
        <v>420</v>
      </c>
      <c r="N6" s="30" t="s">
        <v>420</v>
      </c>
      <c r="O6" s="30" t="s">
        <v>420</v>
      </c>
      <c r="P6" s="30" t="s">
        <v>420</v>
      </c>
      <c r="Q6" s="30" t="s">
        <v>420</v>
      </c>
      <c r="R6" s="30" t="s">
        <v>420</v>
      </c>
      <c r="S6" s="30" t="s">
        <v>420</v>
      </c>
      <c r="T6" s="30" t="s">
        <v>420</v>
      </c>
      <c r="U6" s="30" t="s">
        <v>420</v>
      </c>
      <c r="V6" s="30" t="s">
        <v>420</v>
      </c>
      <c r="W6" s="30" t="s">
        <v>420</v>
      </c>
      <c r="X6" s="30" t="s">
        <v>420</v>
      </c>
      <c r="Y6" s="30" t="s">
        <v>420</v>
      </c>
      <c r="Z6" s="30" t="s">
        <v>420</v>
      </c>
      <c r="AA6" s="30" t="s">
        <v>420</v>
      </c>
      <c r="AB6" s="30" t="s">
        <v>420</v>
      </c>
      <c r="AC6" s="30" t="s">
        <v>420</v>
      </c>
      <c r="AD6" s="30" t="s">
        <v>420</v>
      </c>
      <c r="AE6" s="73" t="s">
        <v>420</v>
      </c>
      <c r="AF6" s="73" t="s">
        <v>420</v>
      </c>
    </row>
    <row r="7" spans="1:32" ht="114.75" x14ac:dyDescent="0.25">
      <c r="A7" s="18" t="s">
        <v>267</v>
      </c>
      <c r="B7" s="25" t="str">
        <f>VLOOKUP(TABLA_DOC02_REQUISITOS13[[#This Row],[Criterio]],TABLA_SISCAL_CRITERIOS[],'SISCAL (criterios)'!$C$3,FALSE)</f>
        <v>ESTRATEGIA Y DESPLIEGUE DEL SISTEMA DE CALIDAD.
El centro establece una política de aseguramiento de la calidad, que tiene en cuenta la estructura y el contexto de la organización, los requisitos de los grupos de interés, tanto internos y externos, y que se alinee con su gestión estratégica.</v>
      </c>
      <c r="C7" s="53" t="s">
        <v>935</v>
      </c>
      <c r="D7" s="52" t="s">
        <v>917</v>
      </c>
      <c r="E7" s="18"/>
      <c r="F7" s="18"/>
      <c r="G7" s="18"/>
      <c r="H7" s="18" t="str">
        <f>"D"&amp;LEFT(TABLA_DOC02_REQUISITOS13[[#This Row],[Directrices]],3)</f>
        <v>D1.3</v>
      </c>
      <c r="I7" s="30" t="s">
        <v>256</v>
      </c>
      <c r="J7" s="30" t="s">
        <v>420</v>
      </c>
      <c r="K7" s="30" t="s">
        <v>420</v>
      </c>
      <c r="L7" s="30" t="s">
        <v>420</v>
      </c>
      <c r="M7" s="30" t="s">
        <v>420</v>
      </c>
      <c r="N7" s="30" t="s">
        <v>420</v>
      </c>
      <c r="O7" s="30" t="s">
        <v>420</v>
      </c>
      <c r="P7" s="30" t="s">
        <v>420</v>
      </c>
      <c r="Q7" s="30" t="s">
        <v>420</v>
      </c>
      <c r="R7" s="30" t="s">
        <v>420</v>
      </c>
      <c r="S7" s="30" t="s">
        <v>420</v>
      </c>
      <c r="T7" s="30" t="s">
        <v>420</v>
      </c>
      <c r="U7" s="30" t="s">
        <v>420</v>
      </c>
      <c r="V7" s="30" t="s">
        <v>420</v>
      </c>
      <c r="W7" s="30" t="s">
        <v>420</v>
      </c>
      <c r="X7" s="30" t="s">
        <v>420</v>
      </c>
      <c r="Y7" s="30" t="s">
        <v>420</v>
      </c>
      <c r="Z7" s="30" t="s">
        <v>420</v>
      </c>
      <c r="AA7" s="30" t="s">
        <v>420</v>
      </c>
      <c r="AB7" s="30" t="s">
        <v>420</v>
      </c>
      <c r="AC7" s="30" t="s">
        <v>420</v>
      </c>
      <c r="AD7" s="30" t="s">
        <v>420</v>
      </c>
      <c r="AE7" s="73" t="s">
        <v>420</v>
      </c>
      <c r="AF7" s="73" t="s">
        <v>420</v>
      </c>
    </row>
    <row r="8" spans="1:32" ht="114.75" x14ac:dyDescent="0.25">
      <c r="A8" s="18" t="s">
        <v>267</v>
      </c>
      <c r="B8" s="25" t="str">
        <f>VLOOKUP(TABLA_DOC02_REQUISITOS13[[#This Row],[Criterio]],TABLA_SISCAL_CRITERIOS[],'SISCAL (criterios)'!$C$3,FALSE)</f>
        <v>ESTRATEGIA Y DESPLIEGUE DEL SISTEMA DE CALIDAD.
El centro establece una política de aseguramiento de la calidad, que tiene en cuenta la estructura y el contexto de la organización, los requisitos de los grupos de interés, tanto internos y externos, y que se alinee con su gestión estratégica.</v>
      </c>
      <c r="C8" s="53" t="s">
        <v>960</v>
      </c>
      <c r="D8" s="52" t="s">
        <v>918</v>
      </c>
      <c r="E8" s="18"/>
      <c r="F8" s="18"/>
      <c r="G8" s="18"/>
      <c r="H8" s="18" t="str">
        <f>"D"&amp;LEFT(TABLA_DOC02_REQUISITOS13[[#This Row],[Directrices]],3)</f>
        <v>D1.4</v>
      </c>
      <c r="I8" s="30" t="s">
        <v>256</v>
      </c>
      <c r="J8" s="30" t="s">
        <v>420</v>
      </c>
      <c r="K8" s="30" t="s">
        <v>420</v>
      </c>
      <c r="L8" s="30" t="s">
        <v>420</v>
      </c>
      <c r="M8" s="30" t="s">
        <v>420</v>
      </c>
      <c r="N8" s="30" t="s">
        <v>420</v>
      </c>
      <c r="O8" s="30" t="s">
        <v>420</v>
      </c>
      <c r="P8" s="30" t="s">
        <v>420</v>
      </c>
      <c r="Q8" s="30" t="s">
        <v>420</v>
      </c>
      <c r="R8" s="30" t="s">
        <v>420</v>
      </c>
      <c r="S8" s="30" t="s">
        <v>420</v>
      </c>
      <c r="T8" s="30" t="s">
        <v>420</v>
      </c>
      <c r="U8" s="30" t="s">
        <v>420</v>
      </c>
      <c r="V8" s="30" t="s">
        <v>420</v>
      </c>
      <c r="W8" s="30" t="s">
        <v>420</v>
      </c>
      <c r="X8" s="30" t="s">
        <v>420</v>
      </c>
      <c r="Y8" s="30" t="s">
        <v>420</v>
      </c>
      <c r="Z8" s="30" t="s">
        <v>420</v>
      </c>
      <c r="AA8" s="30" t="s">
        <v>420</v>
      </c>
      <c r="AB8" s="30" t="s">
        <v>420</v>
      </c>
      <c r="AC8" s="30" t="s">
        <v>420</v>
      </c>
      <c r="AD8" s="30" t="s">
        <v>420</v>
      </c>
      <c r="AE8" s="73" t="s">
        <v>420</v>
      </c>
      <c r="AF8" s="73" t="s">
        <v>420</v>
      </c>
    </row>
    <row r="9" spans="1:32" ht="114.75" x14ac:dyDescent="0.25">
      <c r="A9" s="18" t="s">
        <v>267</v>
      </c>
      <c r="B9" s="25" t="str">
        <f>VLOOKUP(TABLA_DOC02_REQUISITOS13[[#This Row],[Criterio]],TABLA_SISCAL_CRITERIOS[],'SISCAL (criterios)'!$C$3,FALSE)</f>
        <v>ESTRATEGIA Y DESPLIEGUE DEL SISTEMA DE CALIDAD.
El centro establece una política de aseguramiento de la calidad, que tiene en cuenta la estructura y el contexto de la organización, los requisitos de los grupos de interés, tanto internos y externos, y que se alinee con su gestión estratégica.</v>
      </c>
      <c r="C9" s="53" t="s">
        <v>936</v>
      </c>
      <c r="D9" s="52" t="s">
        <v>919</v>
      </c>
      <c r="E9" s="18"/>
      <c r="F9" s="18"/>
      <c r="G9" s="18"/>
      <c r="H9" s="18" t="str">
        <f>"D"&amp;LEFT(TABLA_DOC02_REQUISITOS13[[#This Row],[Directrices]],3)</f>
        <v>D1.5</v>
      </c>
      <c r="I9" s="30" t="s">
        <v>256</v>
      </c>
      <c r="J9" s="30" t="s">
        <v>420</v>
      </c>
      <c r="K9" s="30" t="s">
        <v>420</v>
      </c>
      <c r="L9" s="30" t="s">
        <v>420</v>
      </c>
      <c r="M9" s="30" t="s">
        <v>420</v>
      </c>
      <c r="N9" s="30" t="s">
        <v>420</v>
      </c>
      <c r="O9" s="30" t="s">
        <v>420</v>
      </c>
      <c r="P9" s="30" t="s">
        <v>420</v>
      </c>
      <c r="Q9" s="30" t="s">
        <v>420</v>
      </c>
      <c r="R9" s="30" t="s">
        <v>420</v>
      </c>
      <c r="S9" s="30" t="s">
        <v>420</v>
      </c>
      <c r="T9" s="30" t="s">
        <v>420</v>
      </c>
      <c r="U9" s="30" t="s">
        <v>420</v>
      </c>
      <c r="V9" s="30" t="s">
        <v>420</v>
      </c>
      <c r="W9" s="30" t="s">
        <v>420</v>
      </c>
      <c r="X9" s="30" t="s">
        <v>420</v>
      </c>
      <c r="Y9" s="30" t="s">
        <v>420</v>
      </c>
      <c r="Z9" s="30" t="s">
        <v>420</v>
      </c>
      <c r="AA9" s="30" t="s">
        <v>420</v>
      </c>
      <c r="AB9" s="30" t="s">
        <v>420</v>
      </c>
      <c r="AC9" s="30" t="s">
        <v>420</v>
      </c>
      <c r="AD9" s="30" t="s">
        <v>420</v>
      </c>
      <c r="AE9" s="73" t="s">
        <v>420</v>
      </c>
      <c r="AF9" s="73" t="s">
        <v>420</v>
      </c>
    </row>
    <row r="10" spans="1:32" ht="114.75" x14ac:dyDescent="0.25">
      <c r="A10" s="18" t="s">
        <v>267</v>
      </c>
      <c r="B10" s="25" t="str">
        <f>VLOOKUP(TABLA_DOC02_REQUISITOS13[[#This Row],[Criterio]],TABLA_SISCAL_CRITERIOS[],'SISCAL (criterios)'!$C$3,FALSE)</f>
        <v>ESTRATEGIA Y DESPLIEGUE DEL SISTEMA DE CALIDAD.
El centro establece una política de aseguramiento de la calidad, que tiene en cuenta la estructura y el contexto de la organización, los requisitos de los grupos de interés, tanto internos y externos, y que se alinee con su gestión estratégica.</v>
      </c>
      <c r="C10" s="53" t="s">
        <v>937</v>
      </c>
      <c r="D10" s="52" t="s">
        <v>919</v>
      </c>
      <c r="E10" s="54"/>
      <c r="F10" s="54"/>
      <c r="G10" s="54"/>
      <c r="H10" s="18" t="str">
        <f>"D"&amp;LEFT(TABLA_DOC02_REQUISITOS13[[#This Row],[Directrices]],3)</f>
        <v>D1.6</v>
      </c>
      <c r="I10" s="30" t="s">
        <v>256</v>
      </c>
      <c r="J10" s="30" t="s">
        <v>420</v>
      </c>
      <c r="K10" s="30" t="s">
        <v>420</v>
      </c>
      <c r="L10" s="30" t="s">
        <v>420</v>
      </c>
      <c r="M10" s="30" t="s">
        <v>420</v>
      </c>
      <c r="N10" s="30" t="s">
        <v>420</v>
      </c>
      <c r="O10" s="30" t="s">
        <v>420</v>
      </c>
      <c r="P10" s="30" t="s">
        <v>420</v>
      </c>
      <c r="Q10" s="30" t="s">
        <v>420</v>
      </c>
      <c r="R10" s="30" t="s">
        <v>420</v>
      </c>
      <c r="S10" s="30" t="s">
        <v>420</v>
      </c>
      <c r="T10" s="30" t="s">
        <v>420</v>
      </c>
      <c r="U10" s="30" t="s">
        <v>420</v>
      </c>
      <c r="V10" s="30" t="s">
        <v>420</v>
      </c>
      <c r="W10" s="30" t="s">
        <v>420</v>
      </c>
      <c r="X10" s="30" t="s">
        <v>420</v>
      </c>
      <c r="Y10" s="30" t="s">
        <v>420</v>
      </c>
      <c r="Z10" s="30" t="s">
        <v>420</v>
      </c>
      <c r="AA10" s="30" t="s">
        <v>420</v>
      </c>
      <c r="AB10" s="30" t="s">
        <v>420</v>
      </c>
      <c r="AC10" s="30" t="s">
        <v>420</v>
      </c>
      <c r="AD10" s="30" t="s">
        <v>420</v>
      </c>
      <c r="AE10" s="73" t="s">
        <v>420</v>
      </c>
      <c r="AF10" s="73" t="s">
        <v>420</v>
      </c>
    </row>
    <row r="11" spans="1:32" ht="114.75" x14ac:dyDescent="0.25">
      <c r="A11" s="18" t="s">
        <v>267</v>
      </c>
      <c r="B11" s="25" t="str">
        <f>VLOOKUP(TABLA_DOC02_REQUISITOS13[[#This Row],[Criterio]],TABLA_SISCAL_CRITERIOS[],'SISCAL (criterios)'!$C$3,FALSE)</f>
        <v>ESTRATEGIA Y DESPLIEGUE DEL SISTEMA DE CALIDAD.
El centro establece una política de aseguramiento de la calidad, que tiene en cuenta la estructura y el contexto de la organización, los requisitos de los grupos de interés, tanto internos y externos, y que se alinee con su gestión estratégica.</v>
      </c>
      <c r="C11" s="53" t="s">
        <v>610</v>
      </c>
      <c r="D11" s="52" t="s">
        <v>920</v>
      </c>
      <c r="E11" s="54"/>
      <c r="F11" s="54"/>
      <c r="G11" s="54"/>
      <c r="H11" s="18" t="str">
        <f>"D"&amp;LEFT(TABLA_DOC02_REQUISITOS13[[#This Row],[Directrices]],3)</f>
        <v>D1.7</v>
      </c>
      <c r="I11" s="30" t="s">
        <v>256</v>
      </c>
      <c r="J11" s="30" t="s">
        <v>420</v>
      </c>
      <c r="K11" s="30" t="s">
        <v>420</v>
      </c>
      <c r="L11" s="30" t="s">
        <v>420</v>
      </c>
      <c r="M11" s="30" t="s">
        <v>420</v>
      </c>
      <c r="N11" s="30" t="s">
        <v>420</v>
      </c>
      <c r="O11" s="30" t="s">
        <v>420</v>
      </c>
      <c r="P11" s="30" t="s">
        <v>420</v>
      </c>
      <c r="Q11" s="30" t="s">
        <v>420</v>
      </c>
      <c r="R11" s="30" t="s">
        <v>420</v>
      </c>
      <c r="S11" s="30" t="s">
        <v>420</v>
      </c>
      <c r="T11" s="30" t="s">
        <v>420</v>
      </c>
      <c r="U11" s="30" t="s">
        <v>420</v>
      </c>
      <c r="V11" s="30" t="s">
        <v>420</v>
      </c>
      <c r="W11" s="30" t="s">
        <v>420</v>
      </c>
      <c r="X11" s="30" t="s">
        <v>420</v>
      </c>
      <c r="Y11" s="30" t="s">
        <v>420</v>
      </c>
      <c r="Z11" s="30" t="s">
        <v>420</v>
      </c>
      <c r="AA11" s="30" t="s">
        <v>420</v>
      </c>
      <c r="AB11" s="30" t="s">
        <v>420</v>
      </c>
      <c r="AC11" s="30" t="s">
        <v>420</v>
      </c>
      <c r="AD11" s="30" t="s">
        <v>420</v>
      </c>
      <c r="AE11" s="73" t="s">
        <v>420</v>
      </c>
      <c r="AF11" s="73" t="s">
        <v>420</v>
      </c>
    </row>
    <row r="12" spans="1:32" ht="280.5" x14ac:dyDescent="0.25">
      <c r="A12" s="18" t="s">
        <v>270</v>
      </c>
      <c r="B12" s="25" t="str">
        <f>VLOOKUP(TABLA_DOC02_REQUISITOS13[[#This Row],[Criterio]],TABLA_SISCAL_CRITERIOS[],'SISCAL (criterios)'!$C$3,FALSE)</f>
        <v>GARANTÍA DE LA CALIDAD DE LOS TÍTULOS.
El centro establece mecanismos para establecer su oferta formativa, revisándola de forma periódica.</v>
      </c>
      <c r="C12" s="53" t="s">
        <v>961</v>
      </c>
      <c r="D12" s="52" t="s">
        <v>921</v>
      </c>
      <c r="E12" s="18"/>
      <c r="F12" s="18"/>
      <c r="G12" s="18"/>
      <c r="H12" s="18" t="str">
        <f>"D"&amp;LEFT(TABLA_DOC02_REQUISITOS13[[#This Row],[Directrices]],3)</f>
        <v>D2.1</v>
      </c>
      <c r="I12" s="30" t="s">
        <v>420</v>
      </c>
      <c r="J12" s="30" t="s">
        <v>256</v>
      </c>
      <c r="K12" s="30" t="s">
        <v>420</v>
      </c>
      <c r="L12" s="30" t="s">
        <v>420</v>
      </c>
      <c r="M12" s="30" t="s">
        <v>420</v>
      </c>
      <c r="N12" s="30" t="s">
        <v>420</v>
      </c>
      <c r="O12" s="30" t="s">
        <v>420</v>
      </c>
      <c r="P12" s="30" t="s">
        <v>420</v>
      </c>
      <c r="Q12" s="30" t="s">
        <v>420</v>
      </c>
      <c r="R12" s="30" t="s">
        <v>420</v>
      </c>
      <c r="S12" s="30" t="s">
        <v>420</v>
      </c>
      <c r="T12" s="30" t="s">
        <v>420</v>
      </c>
      <c r="U12" s="30" t="s">
        <v>420</v>
      </c>
      <c r="V12" s="30" t="s">
        <v>420</v>
      </c>
      <c r="W12" s="30" t="s">
        <v>420</v>
      </c>
      <c r="X12" s="30" t="s">
        <v>420</v>
      </c>
      <c r="Y12" s="30" t="s">
        <v>420</v>
      </c>
      <c r="Z12" s="30" t="s">
        <v>420</v>
      </c>
      <c r="AA12" s="30" t="s">
        <v>420</v>
      </c>
      <c r="AB12" s="30" t="s">
        <v>420</v>
      </c>
      <c r="AC12" s="30" t="s">
        <v>420</v>
      </c>
      <c r="AD12" s="30" t="s">
        <v>420</v>
      </c>
      <c r="AE12" s="73" t="s">
        <v>420</v>
      </c>
      <c r="AF12" s="73" t="s">
        <v>420</v>
      </c>
    </row>
    <row r="13" spans="1:32" ht="140.25" x14ac:dyDescent="0.25">
      <c r="A13" s="18" t="s">
        <v>270</v>
      </c>
      <c r="B13" s="25" t="str">
        <f>VLOOKUP(TABLA_DOC02_REQUISITOS13[[#This Row],[Criterio]],TABLA_SISCAL_CRITERIOS[],'SISCAL (criterios)'!$C$3,FALSE)</f>
        <v>GARANTÍA DE LA CALIDAD DE LOS TÍTULOS.
El centro establece mecanismos para establecer su oferta formativa, revisándola de forma periódica.</v>
      </c>
      <c r="C13" s="53" t="s">
        <v>938</v>
      </c>
      <c r="D13" s="52" t="s">
        <v>381</v>
      </c>
      <c r="E13" s="18"/>
      <c r="F13" s="18"/>
      <c r="G13" s="18"/>
      <c r="H13" s="18" t="str">
        <f>"D"&amp;LEFT(TABLA_DOC02_REQUISITOS13[[#This Row],[Directrices]],3)</f>
        <v>D2.2</v>
      </c>
      <c r="I13" s="30" t="s">
        <v>420</v>
      </c>
      <c r="J13" s="30" t="s">
        <v>256</v>
      </c>
      <c r="K13" s="30" t="s">
        <v>420</v>
      </c>
      <c r="L13" s="30" t="s">
        <v>420</v>
      </c>
      <c r="M13" s="30" t="s">
        <v>420</v>
      </c>
      <c r="N13" s="30" t="s">
        <v>420</v>
      </c>
      <c r="O13" s="30" t="s">
        <v>420</v>
      </c>
      <c r="P13" s="30" t="s">
        <v>420</v>
      </c>
      <c r="Q13" s="30" t="s">
        <v>256</v>
      </c>
      <c r="R13" s="30" t="s">
        <v>420</v>
      </c>
      <c r="S13" s="30" t="s">
        <v>420</v>
      </c>
      <c r="T13" s="30" t="s">
        <v>420</v>
      </c>
      <c r="U13" s="30" t="s">
        <v>420</v>
      </c>
      <c r="V13" s="30" t="s">
        <v>420</v>
      </c>
      <c r="W13" s="30" t="s">
        <v>420</v>
      </c>
      <c r="X13" s="30" t="s">
        <v>420</v>
      </c>
      <c r="Y13" s="30" t="s">
        <v>420</v>
      </c>
      <c r="Z13" s="30" t="s">
        <v>420</v>
      </c>
      <c r="AA13" s="30" t="s">
        <v>420</v>
      </c>
      <c r="AB13" s="30" t="s">
        <v>420</v>
      </c>
      <c r="AC13" s="30" t="s">
        <v>420</v>
      </c>
      <c r="AD13" s="30" t="s">
        <v>420</v>
      </c>
      <c r="AE13" s="73" t="s">
        <v>420</v>
      </c>
      <c r="AF13" s="73" t="s">
        <v>420</v>
      </c>
    </row>
    <row r="14" spans="1:32" ht="229.5" x14ac:dyDescent="0.25">
      <c r="A14" s="18" t="s">
        <v>270</v>
      </c>
      <c r="B14" s="25" t="str">
        <f>VLOOKUP(TABLA_DOC02_REQUISITOS13[[#This Row],[Criterio]],TABLA_SISCAL_CRITERIOS[],'SISCAL (criterios)'!$C$3,FALSE)</f>
        <v>GARANTÍA DE LA CALIDAD DE LOS TÍTULOS.
El centro establece mecanismos para establecer su oferta formativa, revisándola de forma periódica.</v>
      </c>
      <c r="C14" s="53" t="s">
        <v>939</v>
      </c>
      <c r="D14" s="54"/>
      <c r="E14" s="54"/>
      <c r="F14" s="54"/>
      <c r="G14" s="54"/>
      <c r="H14" s="18" t="str">
        <f>"D"&amp;LEFT(TABLA_DOC02_REQUISITOS13[[#This Row],[Directrices]],3)</f>
        <v>D2.3</v>
      </c>
      <c r="I14" s="30" t="s">
        <v>420</v>
      </c>
      <c r="J14" s="30" t="s">
        <v>256</v>
      </c>
      <c r="K14" s="30" t="s">
        <v>420</v>
      </c>
      <c r="L14" s="30" t="s">
        <v>420</v>
      </c>
      <c r="M14" s="30" t="s">
        <v>420</v>
      </c>
      <c r="N14" s="30" t="s">
        <v>420</v>
      </c>
      <c r="O14" s="30" t="s">
        <v>420</v>
      </c>
      <c r="P14" s="30" t="s">
        <v>420</v>
      </c>
      <c r="Q14" s="30" t="s">
        <v>256</v>
      </c>
      <c r="R14" s="30" t="s">
        <v>420</v>
      </c>
      <c r="S14" s="30" t="s">
        <v>420</v>
      </c>
      <c r="T14" s="30" t="s">
        <v>420</v>
      </c>
      <c r="U14" s="30" t="s">
        <v>420</v>
      </c>
      <c r="V14" s="30" t="s">
        <v>420</v>
      </c>
      <c r="W14" s="30" t="s">
        <v>420</v>
      </c>
      <c r="X14" s="30" t="s">
        <v>420</v>
      </c>
      <c r="Y14" s="30" t="s">
        <v>420</v>
      </c>
      <c r="Z14" s="30" t="s">
        <v>420</v>
      </c>
      <c r="AA14" s="30" t="s">
        <v>420</v>
      </c>
      <c r="AB14" s="30" t="s">
        <v>420</v>
      </c>
      <c r="AC14" s="30" t="s">
        <v>420</v>
      </c>
      <c r="AD14" s="30" t="s">
        <v>420</v>
      </c>
      <c r="AE14" s="73" t="s">
        <v>420</v>
      </c>
      <c r="AF14" s="73" t="s">
        <v>420</v>
      </c>
    </row>
    <row r="15" spans="1:32" ht="89.25" x14ac:dyDescent="0.25">
      <c r="A15" s="18" t="s">
        <v>122</v>
      </c>
      <c r="B15" s="25" t="str">
        <f>VLOOKUP(TABLA_DOC02_REQUISITOS13[[#This Row],[Criterio]],TABLA_SISCAL_CRITERIOS[],'SISCAL (criterios)'!$C$3,FALSE)</f>
        <v xml:space="preserve"> ORIENTACIÓN DE LAS ENSEÑANZAS A LOS ESTUDIANTES.
 El centro promueve el aprendizaje centrado en el estudiante y la mejora continua de sus programas formativos.</v>
      </c>
      <c r="C15" s="53" t="s">
        <v>940</v>
      </c>
      <c r="D15" s="52" t="s">
        <v>380</v>
      </c>
      <c r="E15" s="18"/>
      <c r="F15" s="18"/>
      <c r="G15" s="18"/>
      <c r="H15" s="18" t="str">
        <f>"D"&amp;LEFT(TABLA_DOC02_REQUISITOS13[[#This Row],[Directrices]],3)</f>
        <v>D3.1</v>
      </c>
      <c r="I15" s="30" t="s">
        <v>420</v>
      </c>
      <c r="J15" s="30" t="s">
        <v>420</v>
      </c>
      <c r="K15" s="30" t="s">
        <v>420</v>
      </c>
      <c r="L15" s="30" t="s">
        <v>420</v>
      </c>
      <c r="M15" s="30" t="s">
        <v>420</v>
      </c>
      <c r="N15" s="30" t="s">
        <v>420</v>
      </c>
      <c r="O15" s="30" t="s">
        <v>420</v>
      </c>
      <c r="P15" s="30" t="s">
        <v>420</v>
      </c>
      <c r="Q15" s="30" t="s">
        <v>420</v>
      </c>
      <c r="R15" s="30" t="s">
        <v>256</v>
      </c>
      <c r="S15" s="30" t="s">
        <v>420</v>
      </c>
      <c r="T15" s="30" t="s">
        <v>420</v>
      </c>
      <c r="U15" s="30" t="s">
        <v>420</v>
      </c>
      <c r="V15" s="30" t="s">
        <v>420</v>
      </c>
      <c r="W15" s="30" t="s">
        <v>420</v>
      </c>
      <c r="X15" s="30" t="s">
        <v>420</v>
      </c>
      <c r="Y15" s="30" t="s">
        <v>420</v>
      </c>
      <c r="Z15" s="30" t="s">
        <v>420</v>
      </c>
      <c r="AA15" s="30" t="s">
        <v>420</v>
      </c>
      <c r="AB15" s="30" t="s">
        <v>420</v>
      </c>
      <c r="AC15" s="30" t="s">
        <v>420</v>
      </c>
      <c r="AD15" s="30" t="s">
        <v>420</v>
      </c>
      <c r="AE15" s="73" t="s">
        <v>420</v>
      </c>
      <c r="AF15" s="73" t="s">
        <v>420</v>
      </c>
    </row>
    <row r="16" spans="1:32" ht="76.5" x14ac:dyDescent="0.25">
      <c r="A16" s="18" t="s">
        <v>122</v>
      </c>
      <c r="B16" s="25" t="str">
        <f>VLOOKUP(TABLA_DOC02_REQUISITOS13[[#This Row],[Criterio]],TABLA_SISCAL_CRITERIOS[],'SISCAL (criterios)'!$C$3,FALSE)</f>
        <v xml:space="preserve"> ORIENTACIÓN DE LAS ENSEÑANZAS A LOS ESTUDIANTES.
 El centro promueve el aprendizaje centrado en el estudiante y la mejora continua de sus programas formativos.</v>
      </c>
      <c r="C16" s="53" t="s">
        <v>941</v>
      </c>
      <c r="D16" s="52" t="s">
        <v>380</v>
      </c>
      <c r="E16" s="18"/>
      <c r="F16" s="18"/>
      <c r="G16" s="18"/>
      <c r="H16" s="18" t="str">
        <f>"D"&amp;LEFT(TABLA_DOC02_REQUISITOS13[[#This Row],[Directrices]],3)</f>
        <v>D3.2</v>
      </c>
      <c r="I16" s="30" t="s">
        <v>420</v>
      </c>
      <c r="J16" s="30" t="s">
        <v>420</v>
      </c>
      <c r="K16" s="30" t="s">
        <v>420</v>
      </c>
      <c r="L16" s="30" t="s">
        <v>420</v>
      </c>
      <c r="M16" s="30" t="s">
        <v>420</v>
      </c>
      <c r="N16" s="30" t="s">
        <v>420</v>
      </c>
      <c r="O16" s="30" t="s">
        <v>420</v>
      </c>
      <c r="P16" s="30" t="s">
        <v>420</v>
      </c>
      <c r="Q16" s="30" t="s">
        <v>420</v>
      </c>
      <c r="R16" s="30" t="s">
        <v>420</v>
      </c>
      <c r="S16" s="30" t="s">
        <v>256</v>
      </c>
      <c r="T16" s="30" t="s">
        <v>256</v>
      </c>
      <c r="U16" s="30" t="s">
        <v>256</v>
      </c>
      <c r="V16" s="30" t="s">
        <v>420</v>
      </c>
      <c r="W16" s="30" t="s">
        <v>420</v>
      </c>
      <c r="X16" s="30" t="s">
        <v>420</v>
      </c>
      <c r="Y16" s="30" t="s">
        <v>420</v>
      </c>
      <c r="Z16" s="30" t="s">
        <v>420</v>
      </c>
      <c r="AA16" s="30" t="s">
        <v>420</v>
      </c>
      <c r="AB16" s="30" t="s">
        <v>420</v>
      </c>
      <c r="AC16" s="30" t="s">
        <v>420</v>
      </c>
      <c r="AD16" s="30" t="s">
        <v>420</v>
      </c>
      <c r="AE16" s="73" t="s">
        <v>420</v>
      </c>
      <c r="AF16" s="73" t="s">
        <v>420</v>
      </c>
    </row>
    <row r="17" spans="1:32" ht="153" x14ac:dyDescent="0.25">
      <c r="A17" s="18" t="s">
        <v>122</v>
      </c>
      <c r="B17" s="25" t="str">
        <f>VLOOKUP(TABLA_DOC02_REQUISITOS13[[#This Row],[Criterio]],TABLA_SISCAL_CRITERIOS[],'SISCAL (criterios)'!$C$3,FALSE)</f>
        <v xml:space="preserve"> ORIENTACIÓN DE LAS ENSEÑANZAS A LOS ESTUDIANTES.
 El centro promueve el aprendizaje centrado en el estudiante y la mejora continua de sus programas formativos.</v>
      </c>
      <c r="C17" s="53" t="s">
        <v>942</v>
      </c>
      <c r="D17" s="52" t="s">
        <v>382</v>
      </c>
      <c r="E17" s="18"/>
      <c r="F17" s="18"/>
      <c r="G17" s="18"/>
      <c r="H17" s="18" t="str">
        <f>"D"&amp;LEFT(TABLA_DOC02_REQUISITOS13[[#This Row],[Directrices]],3)</f>
        <v>D3.3</v>
      </c>
      <c r="I17" s="30" t="s">
        <v>420</v>
      </c>
      <c r="J17" s="30" t="s">
        <v>420</v>
      </c>
      <c r="K17" s="30" t="s">
        <v>420</v>
      </c>
      <c r="L17" s="30" t="s">
        <v>420</v>
      </c>
      <c r="M17" s="30" t="s">
        <v>420</v>
      </c>
      <c r="N17" s="30" t="s">
        <v>420</v>
      </c>
      <c r="O17" s="30" t="s">
        <v>420</v>
      </c>
      <c r="P17" s="30" t="s">
        <v>420</v>
      </c>
      <c r="Q17" s="30" t="s">
        <v>420</v>
      </c>
      <c r="R17" s="30" t="s">
        <v>420</v>
      </c>
      <c r="S17" s="30" t="s">
        <v>420</v>
      </c>
      <c r="T17" s="30" t="s">
        <v>420</v>
      </c>
      <c r="U17" s="30" t="s">
        <v>420</v>
      </c>
      <c r="V17" s="30" t="s">
        <v>256</v>
      </c>
      <c r="W17" s="30" t="s">
        <v>256</v>
      </c>
      <c r="X17" s="30" t="s">
        <v>420</v>
      </c>
      <c r="Y17" s="30" t="s">
        <v>420</v>
      </c>
      <c r="Z17" s="30" t="s">
        <v>420</v>
      </c>
      <c r="AA17" s="30" t="s">
        <v>420</v>
      </c>
      <c r="AB17" s="30" t="s">
        <v>420</v>
      </c>
      <c r="AC17" s="30" t="s">
        <v>420</v>
      </c>
      <c r="AD17" s="30" t="s">
        <v>420</v>
      </c>
      <c r="AE17" s="73" t="s">
        <v>420</v>
      </c>
      <c r="AF17" s="73" t="s">
        <v>420</v>
      </c>
    </row>
    <row r="18" spans="1:32" ht="140.25" x14ac:dyDescent="0.25">
      <c r="A18" s="18" t="s">
        <v>122</v>
      </c>
      <c r="B18" s="25" t="str">
        <f>VLOOKUP(TABLA_DOC02_REQUISITOS13[[#This Row],[Criterio]],TABLA_SISCAL_CRITERIOS[],'SISCAL (criterios)'!$C$3,FALSE)</f>
        <v xml:space="preserve"> ORIENTACIÓN DE LAS ENSEÑANZAS A LOS ESTUDIANTES.
 El centro promueve el aprendizaje centrado en el estudiante y la mejora continua de sus programas formativos.</v>
      </c>
      <c r="C18" s="53" t="s">
        <v>943</v>
      </c>
      <c r="D18" s="52" t="s">
        <v>382</v>
      </c>
      <c r="E18" s="18"/>
      <c r="F18" s="18"/>
      <c r="G18" s="18"/>
      <c r="H18" s="18" t="str">
        <f>"D"&amp;LEFT(TABLA_DOC02_REQUISITOS13[[#This Row],[Directrices]],3)</f>
        <v>D3.4</v>
      </c>
      <c r="I18" s="30" t="s">
        <v>420</v>
      </c>
      <c r="J18" s="30" t="s">
        <v>420</v>
      </c>
      <c r="K18" s="30" t="s">
        <v>420</v>
      </c>
      <c r="L18" s="30" t="s">
        <v>420</v>
      </c>
      <c r="M18" s="30" t="s">
        <v>420</v>
      </c>
      <c r="N18" s="30" t="s">
        <v>420</v>
      </c>
      <c r="O18" s="30" t="s">
        <v>420</v>
      </c>
      <c r="P18" s="30" t="s">
        <v>420</v>
      </c>
      <c r="Q18" s="30" t="s">
        <v>420</v>
      </c>
      <c r="R18" s="30" t="s">
        <v>420</v>
      </c>
      <c r="S18" s="30" t="s">
        <v>420</v>
      </c>
      <c r="T18" s="30" t="s">
        <v>420</v>
      </c>
      <c r="U18" s="30" t="s">
        <v>420</v>
      </c>
      <c r="V18" s="30" t="s">
        <v>420</v>
      </c>
      <c r="W18" s="30" t="s">
        <v>256</v>
      </c>
      <c r="X18" s="30" t="s">
        <v>420</v>
      </c>
      <c r="Y18" s="30" t="s">
        <v>420</v>
      </c>
      <c r="Z18" s="30" t="s">
        <v>420</v>
      </c>
      <c r="AA18" s="30" t="s">
        <v>420</v>
      </c>
      <c r="AB18" s="30" t="s">
        <v>420</v>
      </c>
      <c r="AC18" s="30" t="s">
        <v>420</v>
      </c>
      <c r="AD18" s="30" t="s">
        <v>420</v>
      </c>
      <c r="AE18" s="73" t="s">
        <v>420</v>
      </c>
      <c r="AF18" s="73" t="s">
        <v>420</v>
      </c>
    </row>
    <row r="19" spans="1:32" ht="255" x14ac:dyDescent="0.25">
      <c r="A19" s="18" t="s">
        <v>122</v>
      </c>
      <c r="B19" s="25" t="str">
        <f>VLOOKUP(TABLA_DOC02_REQUISITOS13[[#This Row],[Criterio]],TABLA_SISCAL_CRITERIOS[],'SISCAL (criterios)'!$C$3,FALSE)</f>
        <v xml:space="preserve"> ORIENTACIÓN DE LAS ENSEÑANZAS A LOS ESTUDIANTES.
 El centro promueve el aprendizaje centrado en el estudiante y la mejora continua de sus programas formativos.</v>
      </c>
      <c r="C19" s="18" t="s">
        <v>962</v>
      </c>
      <c r="D19" s="18"/>
      <c r="E19" s="18"/>
      <c r="F19" s="18"/>
      <c r="G19" s="18"/>
      <c r="H19" s="18" t="str">
        <f>"D"&amp;LEFT(TABLA_DOC02_REQUISITOS13[[#This Row],[Directrices]],3)</f>
        <v>D3.5</v>
      </c>
      <c r="I19" s="30" t="s">
        <v>420</v>
      </c>
      <c r="J19" s="30" t="s">
        <v>420</v>
      </c>
      <c r="K19" s="30" t="s">
        <v>420</v>
      </c>
      <c r="L19" s="30" t="s">
        <v>420</v>
      </c>
      <c r="M19" s="30" t="s">
        <v>420</v>
      </c>
      <c r="N19" s="30" t="s">
        <v>420</v>
      </c>
      <c r="O19" s="30" t="s">
        <v>420</v>
      </c>
      <c r="P19" s="30" t="s">
        <v>420</v>
      </c>
      <c r="Q19" s="30" t="s">
        <v>420</v>
      </c>
      <c r="R19" s="30" t="s">
        <v>420</v>
      </c>
      <c r="S19" s="30" t="s">
        <v>420</v>
      </c>
      <c r="T19" s="30" t="s">
        <v>420</v>
      </c>
      <c r="U19" s="30" t="s">
        <v>420</v>
      </c>
      <c r="V19" s="30" t="s">
        <v>420</v>
      </c>
      <c r="W19" s="30" t="s">
        <v>420</v>
      </c>
      <c r="X19" s="30" t="s">
        <v>420</v>
      </c>
      <c r="Y19" s="30" t="s">
        <v>256</v>
      </c>
      <c r="Z19" s="30" t="s">
        <v>256</v>
      </c>
      <c r="AA19" s="30" t="s">
        <v>256</v>
      </c>
      <c r="AB19" s="30" t="s">
        <v>256</v>
      </c>
      <c r="AC19" s="30" t="s">
        <v>420</v>
      </c>
      <c r="AD19" s="30" t="s">
        <v>420</v>
      </c>
      <c r="AE19" s="73" t="s">
        <v>420</v>
      </c>
      <c r="AF19" s="73" t="s">
        <v>420</v>
      </c>
    </row>
    <row r="20" spans="1:32" ht="229.5" x14ac:dyDescent="0.25">
      <c r="A20" s="18" t="s">
        <v>271</v>
      </c>
      <c r="B20" s="25" t="str">
        <f>VLOOKUP(TABLA_DOC02_REQUISITOS13[[#This Row],[Criterio]],TABLA_SISCAL_CRITERIOS[],'SISCAL (criterios)'!$C$3,FALSE)</f>
        <v xml:space="preserve"> GARANTÍA Y MEJORA DEL PERSONAL ACADÉMICO.
 El centro desarrolla mecanismos que aseguran que el acceso, la gestión, la formación de su personal académico y de apoyo a la docencia, así como la evaluación periódica y sistemática de su actividad docente, se realiza con las debidas garantías permitiéndoles cumplir con sus funciones, respetando siempre su libertad y asegurando su integridad académica.</v>
      </c>
      <c r="C20" s="18" t="s">
        <v>944</v>
      </c>
      <c r="D20" s="18"/>
      <c r="E20" s="18"/>
      <c r="F20" s="18"/>
      <c r="G20" s="18"/>
      <c r="H20" s="18" t="str">
        <f>"D"&amp;LEFT(TABLA_DOC02_REQUISITOS13[[#This Row],[Directrices]],3)</f>
        <v>D4.1</v>
      </c>
      <c r="I20" s="30" t="s">
        <v>420</v>
      </c>
      <c r="J20" s="30" t="s">
        <v>420</v>
      </c>
      <c r="K20" s="30" t="s">
        <v>420</v>
      </c>
      <c r="L20" s="30" t="s">
        <v>256</v>
      </c>
      <c r="M20" s="30" t="s">
        <v>420</v>
      </c>
      <c r="N20" s="30" t="s">
        <v>420</v>
      </c>
      <c r="O20" s="30" t="s">
        <v>420</v>
      </c>
      <c r="P20" s="30" t="s">
        <v>420</v>
      </c>
      <c r="Q20" s="30" t="s">
        <v>420</v>
      </c>
      <c r="R20" s="30" t="s">
        <v>420</v>
      </c>
      <c r="S20" s="30" t="s">
        <v>420</v>
      </c>
      <c r="T20" s="30" t="s">
        <v>420</v>
      </c>
      <c r="U20" s="30" t="s">
        <v>420</v>
      </c>
      <c r="V20" s="30" t="s">
        <v>420</v>
      </c>
      <c r="W20" s="30" t="s">
        <v>420</v>
      </c>
      <c r="X20" s="30" t="s">
        <v>420</v>
      </c>
      <c r="Y20" s="30" t="s">
        <v>420</v>
      </c>
      <c r="Z20" s="30" t="s">
        <v>420</v>
      </c>
      <c r="AA20" s="30" t="s">
        <v>420</v>
      </c>
      <c r="AB20" s="30" t="s">
        <v>420</v>
      </c>
      <c r="AC20" s="30" t="s">
        <v>420</v>
      </c>
      <c r="AD20" s="30" t="s">
        <v>420</v>
      </c>
      <c r="AE20" s="73" t="s">
        <v>420</v>
      </c>
      <c r="AF20" s="73" t="s">
        <v>420</v>
      </c>
    </row>
    <row r="21" spans="1:32" ht="178.5" x14ac:dyDescent="0.25">
      <c r="A21" s="18" t="s">
        <v>271</v>
      </c>
      <c r="B21" s="25" t="str">
        <f>VLOOKUP(TABLA_DOC02_REQUISITOS13[[#This Row],[Criterio]],TABLA_SISCAL_CRITERIOS[],'SISCAL (criterios)'!$C$3,FALSE)</f>
        <v xml:space="preserve"> GARANTÍA Y MEJORA DEL PERSONAL ACADÉMICO.
 El centro desarrolla mecanismos que aseguran que el acceso, la gestión, la formación de su personal académico y de apoyo a la docencia, así como la evaluación periódica y sistemática de su actividad docente, se realiza con las debidas garantías permitiéndoles cumplir con sus funciones, respetando siempre su libertad y asegurando su integridad académica.</v>
      </c>
      <c r="C21" s="18" t="s">
        <v>616</v>
      </c>
      <c r="D21" s="18"/>
      <c r="E21" s="18"/>
      <c r="F21" s="18"/>
      <c r="G21" s="18"/>
      <c r="H21" s="18" t="str">
        <f>"D"&amp;LEFT(TABLA_DOC02_REQUISITOS13[[#This Row],[Directrices]],3)</f>
        <v>D4.2</v>
      </c>
      <c r="I21" s="30" t="s">
        <v>420</v>
      </c>
      <c r="J21" s="30" t="s">
        <v>420</v>
      </c>
      <c r="K21" s="30" t="s">
        <v>420</v>
      </c>
      <c r="L21" s="30" t="s">
        <v>256</v>
      </c>
      <c r="M21" s="30" t="s">
        <v>420</v>
      </c>
      <c r="N21" s="30" t="s">
        <v>420</v>
      </c>
      <c r="O21" s="30" t="s">
        <v>420</v>
      </c>
      <c r="P21" s="30" t="s">
        <v>420</v>
      </c>
      <c r="Q21" s="30" t="s">
        <v>420</v>
      </c>
      <c r="R21" s="30" t="s">
        <v>420</v>
      </c>
      <c r="S21" s="30" t="s">
        <v>420</v>
      </c>
      <c r="T21" s="30" t="s">
        <v>420</v>
      </c>
      <c r="U21" s="30" t="s">
        <v>420</v>
      </c>
      <c r="V21" s="30" t="s">
        <v>420</v>
      </c>
      <c r="W21" s="30" t="s">
        <v>420</v>
      </c>
      <c r="X21" s="30" t="s">
        <v>420</v>
      </c>
      <c r="Y21" s="30" t="s">
        <v>420</v>
      </c>
      <c r="Z21" s="30" t="s">
        <v>420</v>
      </c>
      <c r="AA21" s="30" t="s">
        <v>420</v>
      </c>
      <c r="AB21" s="30" t="s">
        <v>420</v>
      </c>
      <c r="AC21" s="30" t="s">
        <v>420</v>
      </c>
      <c r="AD21" s="30" t="s">
        <v>420</v>
      </c>
      <c r="AE21" s="73" t="s">
        <v>420</v>
      </c>
      <c r="AF21" s="73" t="s">
        <v>420</v>
      </c>
    </row>
    <row r="22" spans="1:32" ht="178.5" x14ac:dyDescent="0.25">
      <c r="A22" s="18" t="s">
        <v>271</v>
      </c>
      <c r="B22" s="25" t="str">
        <f>VLOOKUP(TABLA_DOC02_REQUISITOS13[[#This Row],[Criterio]],TABLA_SISCAL_CRITERIOS[],'SISCAL (criterios)'!$C$3,FALSE)</f>
        <v xml:space="preserve"> GARANTÍA Y MEJORA DEL PERSONAL ACADÉMICO.
 El centro desarrolla mecanismos que aseguran que el acceso, la gestión, la formación de su personal académico y de apoyo a la docencia, así como la evaluación periódica y sistemática de su actividad docente, se realiza con las debidas garantías permitiéndoles cumplir con sus funciones, respetando siempre su libertad y asegurando su integridad académica.</v>
      </c>
      <c r="C22" s="18" t="s">
        <v>963</v>
      </c>
      <c r="D22" s="18"/>
      <c r="E22" s="18"/>
      <c r="F22" s="18"/>
      <c r="G22" s="18"/>
      <c r="H22" s="18" t="str">
        <f>"D"&amp;LEFT(TABLA_DOC02_REQUISITOS13[[#This Row],[Directrices]],3)</f>
        <v>D4.3</v>
      </c>
      <c r="I22" s="30" t="s">
        <v>420</v>
      </c>
      <c r="J22" s="30" t="s">
        <v>420</v>
      </c>
      <c r="K22" s="30" t="s">
        <v>420</v>
      </c>
      <c r="L22" s="30" t="s">
        <v>256</v>
      </c>
      <c r="M22" s="30" t="s">
        <v>420</v>
      </c>
      <c r="N22" s="30" t="s">
        <v>420</v>
      </c>
      <c r="O22" s="30" t="s">
        <v>420</v>
      </c>
      <c r="P22" s="30" t="s">
        <v>420</v>
      </c>
      <c r="Q22" s="30" t="s">
        <v>420</v>
      </c>
      <c r="R22" s="30" t="s">
        <v>420</v>
      </c>
      <c r="S22" s="30" t="s">
        <v>420</v>
      </c>
      <c r="T22" s="30" t="s">
        <v>420</v>
      </c>
      <c r="U22" s="30" t="s">
        <v>420</v>
      </c>
      <c r="V22" s="30" t="s">
        <v>420</v>
      </c>
      <c r="W22" s="30" t="s">
        <v>420</v>
      </c>
      <c r="X22" s="30" t="s">
        <v>420</v>
      </c>
      <c r="Y22" s="30" t="s">
        <v>420</v>
      </c>
      <c r="Z22" s="30" t="s">
        <v>420</v>
      </c>
      <c r="AA22" s="30" t="s">
        <v>420</v>
      </c>
      <c r="AB22" s="30" t="s">
        <v>420</v>
      </c>
      <c r="AC22" s="30" t="s">
        <v>420</v>
      </c>
      <c r="AD22" s="30" t="s">
        <v>420</v>
      </c>
      <c r="AE22" s="73" t="s">
        <v>420</v>
      </c>
      <c r="AF22" s="73" t="s">
        <v>420</v>
      </c>
    </row>
    <row r="23" spans="1:32" ht="178.5" x14ac:dyDescent="0.25">
      <c r="A23" s="18" t="s">
        <v>271</v>
      </c>
      <c r="B23" s="25" t="str">
        <f>VLOOKUP(TABLA_DOC02_REQUISITOS13[[#This Row],[Criterio]],TABLA_SISCAL_CRITERIOS[],'SISCAL (criterios)'!$C$3,FALSE)</f>
        <v xml:space="preserve"> GARANTÍA Y MEJORA DEL PERSONAL ACADÉMICO.
 El centro desarrolla mecanismos que aseguran que el acceso, la gestión, la formación de su personal académico y de apoyo a la docencia, así como la evaluación periódica y sistemática de su actividad docente, se realiza con las debidas garantías permitiéndoles cumplir con sus funciones, respetando siempre su libertad y asegurando su integridad académica.</v>
      </c>
      <c r="C23" s="18" t="s">
        <v>945</v>
      </c>
      <c r="D23" s="18"/>
      <c r="E23" s="18"/>
      <c r="F23" s="18"/>
      <c r="G23" s="18"/>
      <c r="H23" s="18" t="str">
        <f>"D"&amp;LEFT(TABLA_DOC02_REQUISITOS13[[#This Row],[Directrices]],3)</f>
        <v>D4.4</v>
      </c>
      <c r="I23" s="30" t="s">
        <v>420</v>
      </c>
      <c r="J23" s="30" t="s">
        <v>420</v>
      </c>
      <c r="K23" s="30" t="s">
        <v>420</v>
      </c>
      <c r="L23" s="30" t="s">
        <v>256</v>
      </c>
      <c r="M23" s="30" t="s">
        <v>420</v>
      </c>
      <c r="N23" s="30" t="s">
        <v>420</v>
      </c>
      <c r="O23" s="30" t="s">
        <v>420</v>
      </c>
      <c r="P23" s="30" t="s">
        <v>420</v>
      </c>
      <c r="Q23" s="30" t="s">
        <v>420</v>
      </c>
      <c r="R23" s="30" t="s">
        <v>420</v>
      </c>
      <c r="S23" s="30" t="s">
        <v>420</v>
      </c>
      <c r="T23" s="30" t="s">
        <v>420</v>
      </c>
      <c r="U23" s="30" t="s">
        <v>420</v>
      </c>
      <c r="V23" s="30" t="s">
        <v>420</v>
      </c>
      <c r="W23" s="30" t="s">
        <v>420</v>
      </c>
      <c r="X23" s="30" t="s">
        <v>420</v>
      </c>
      <c r="Y23" s="30" t="s">
        <v>420</v>
      </c>
      <c r="Z23" s="30" t="s">
        <v>420</v>
      </c>
      <c r="AA23" s="30" t="s">
        <v>420</v>
      </c>
      <c r="AB23" s="30" t="s">
        <v>420</v>
      </c>
      <c r="AC23" s="30" t="s">
        <v>420</v>
      </c>
      <c r="AD23" s="30" t="s">
        <v>420</v>
      </c>
      <c r="AE23" s="73" t="s">
        <v>420</v>
      </c>
      <c r="AF23" s="73" t="s">
        <v>420</v>
      </c>
    </row>
    <row r="24" spans="1:32" ht="127.5" x14ac:dyDescent="0.25">
      <c r="A24" s="18" t="s">
        <v>272</v>
      </c>
      <c r="B24" s="25" t="str">
        <f>VLOOKUP(TABLA_DOC02_REQUISITOS13[[#This Row],[Criterio]],TABLA_SISCAL_CRITERIOS[],'SISCAL (criterios)'!$C$3,FALSE)</f>
        <v xml:space="preserve"> GARANTÍA Y MEJORA DE LOS RECURSOS MATERIALES, SERVICIOS Y PERSONAL DE APOYO.
 El centro se dota de mecanismos que le permiten diseñar, gestionar y mejorar sus servicios y recursos materiales y servicios y personal de apoyo para el adecuado desarrollo del proceso de enseñanza-aprendizaje del estudiantado.</v>
      </c>
      <c r="C24" s="18" t="s">
        <v>618</v>
      </c>
      <c r="D24" s="18"/>
      <c r="E24" s="18"/>
      <c r="F24" s="18"/>
      <c r="G24" s="18"/>
      <c r="H24" s="18" t="str">
        <f>"D"&amp;LEFT(TABLA_DOC02_REQUISITOS13[[#This Row],[Directrices]],3)</f>
        <v>D5.1</v>
      </c>
      <c r="I24" s="30" t="s">
        <v>420</v>
      </c>
      <c r="J24" s="30" t="s">
        <v>420</v>
      </c>
      <c r="K24" s="30" t="s">
        <v>420</v>
      </c>
      <c r="L24" s="30" t="s">
        <v>420</v>
      </c>
      <c r="M24" s="30" t="s">
        <v>256</v>
      </c>
      <c r="N24" s="30" t="s">
        <v>420</v>
      </c>
      <c r="O24" s="30" t="s">
        <v>420</v>
      </c>
      <c r="P24" s="30" t="s">
        <v>420</v>
      </c>
      <c r="Q24" s="30" t="s">
        <v>420</v>
      </c>
      <c r="R24" s="30" t="s">
        <v>420</v>
      </c>
      <c r="S24" s="30" t="s">
        <v>420</v>
      </c>
      <c r="T24" s="30" t="s">
        <v>420</v>
      </c>
      <c r="U24" s="30" t="s">
        <v>420</v>
      </c>
      <c r="V24" s="30" t="s">
        <v>420</v>
      </c>
      <c r="W24" s="30" t="s">
        <v>420</v>
      </c>
      <c r="X24" s="30" t="s">
        <v>420</v>
      </c>
      <c r="Y24" s="30" t="s">
        <v>420</v>
      </c>
      <c r="Z24" s="30" t="s">
        <v>420</v>
      </c>
      <c r="AA24" s="30" t="s">
        <v>420</v>
      </c>
      <c r="AB24" s="30" t="s">
        <v>420</v>
      </c>
      <c r="AC24" s="30" t="s">
        <v>420</v>
      </c>
      <c r="AD24" s="30" t="s">
        <v>420</v>
      </c>
      <c r="AE24" s="73" t="s">
        <v>420</v>
      </c>
      <c r="AF24" s="73" t="s">
        <v>420</v>
      </c>
    </row>
    <row r="25" spans="1:32" ht="127.5" x14ac:dyDescent="0.25">
      <c r="A25" s="18" t="s">
        <v>272</v>
      </c>
      <c r="B25" s="25" t="str">
        <f>VLOOKUP(TABLA_DOC02_REQUISITOS13[[#This Row],[Criterio]],TABLA_SISCAL_CRITERIOS[],'SISCAL (criterios)'!$C$3,FALSE)</f>
        <v xml:space="preserve"> GARANTÍA Y MEJORA DE LOS RECURSOS MATERIALES, SERVICIOS Y PERSONAL DE APOYO.
 El centro se dota de mecanismos que le permiten diseñar, gestionar y mejorar sus servicios y recursos materiales y servicios y personal de apoyo para el adecuado desarrollo del proceso de enseñanza-aprendizaje del estudiantado.</v>
      </c>
      <c r="C25" s="18" t="s">
        <v>946</v>
      </c>
      <c r="D25" s="18"/>
      <c r="E25" s="18"/>
      <c r="F25" s="18"/>
      <c r="G25" s="18"/>
      <c r="H25" s="18" t="str">
        <f>"D"&amp;LEFT(TABLA_DOC02_REQUISITOS13[[#This Row],[Directrices]],3)</f>
        <v>D5.2</v>
      </c>
      <c r="I25" s="30" t="s">
        <v>420</v>
      </c>
      <c r="J25" s="30" t="s">
        <v>420</v>
      </c>
      <c r="K25" s="30" t="s">
        <v>420</v>
      </c>
      <c r="L25" s="30" t="s">
        <v>420</v>
      </c>
      <c r="M25" s="30" t="s">
        <v>256</v>
      </c>
      <c r="N25" s="30" t="s">
        <v>420</v>
      </c>
      <c r="O25" s="30" t="s">
        <v>420</v>
      </c>
      <c r="P25" s="30" t="s">
        <v>420</v>
      </c>
      <c r="Q25" s="30" t="s">
        <v>420</v>
      </c>
      <c r="R25" s="30" t="s">
        <v>420</v>
      </c>
      <c r="S25" s="30" t="s">
        <v>420</v>
      </c>
      <c r="T25" s="30" t="s">
        <v>420</v>
      </c>
      <c r="U25" s="30" t="s">
        <v>420</v>
      </c>
      <c r="V25" s="30" t="s">
        <v>420</v>
      </c>
      <c r="W25" s="30" t="s">
        <v>420</v>
      </c>
      <c r="X25" s="30" t="s">
        <v>420</v>
      </c>
      <c r="Y25" s="30" t="s">
        <v>420</v>
      </c>
      <c r="Z25" s="30" t="s">
        <v>420</v>
      </c>
      <c r="AA25" s="30" t="s">
        <v>420</v>
      </c>
      <c r="AB25" s="30" t="s">
        <v>420</v>
      </c>
      <c r="AC25" s="30" t="s">
        <v>420</v>
      </c>
      <c r="AD25" s="30" t="s">
        <v>420</v>
      </c>
      <c r="AE25" s="73" t="s">
        <v>420</v>
      </c>
      <c r="AF25" s="73" t="s">
        <v>420</v>
      </c>
    </row>
    <row r="26" spans="1:32" ht="127.5" x14ac:dyDescent="0.25">
      <c r="A26" s="18" t="s">
        <v>272</v>
      </c>
      <c r="B26" s="25" t="str">
        <f>VLOOKUP(TABLA_DOC02_REQUISITOS13[[#This Row],[Criterio]],TABLA_SISCAL_CRITERIOS[],'SISCAL (criterios)'!$C$3,FALSE)</f>
        <v xml:space="preserve"> GARANTÍA Y MEJORA DE LOS RECURSOS MATERIALES, SERVICIOS Y PERSONAL DE APOYO.
 El centro se dota de mecanismos que le permiten diseñar, gestionar y mejorar sus servicios y recursos materiales y servicios y personal de apoyo para el adecuado desarrollo del proceso de enseñanza-aprendizaje del estudiantado.</v>
      </c>
      <c r="C26" s="18" t="s">
        <v>964</v>
      </c>
      <c r="D26" s="18"/>
      <c r="E26" s="18"/>
      <c r="F26" s="18"/>
      <c r="G26" s="18"/>
      <c r="H26" s="18" t="str">
        <f>"D"&amp;LEFT(TABLA_DOC02_REQUISITOS13[[#This Row],[Directrices]],3)</f>
        <v>D5.3</v>
      </c>
      <c r="I26" s="30" t="s">
        <v>420</v>
      </c>
      <c r="J26" s="30" t="s">
        <v>420</v>
      </c>
      <c r="K26" s="30" t="s">
        <v>420</v>
      </c>
      <c r="L26" s="30" t="s">
        <v>420</v>
      </c>
      <c r="M26" s="30" t="s">
        <v>256</v>
      </c>
      <c r="N26" s="30" t="s">
        <v>420</v>
      </c>
      <c r="O26" s="30" t="s">
        <v>420</v>
      </c>
      <c r="P26" s="30" t="s">
        <v>420</v>
      </c>
      <c r="Q26" s="30" t="s">
        <v>420</v>
      </c>
      <c r="R26" s="30" t="s">
        <v>420</v>
      </c>
      <c r="S26" s="30" t="s">
        <v>420</v>
      </c>
      <c r="T26" s="30" t="s">
        <v>420</v>
      </c>
      <c r="U26" s="30" t="s">
        <v>420</v>
      </c>
      <c r="V26" s="30" t="s">
        <v>420</v>
      </c>
      <c r="W26" s="30" t="s">
        <v>420</v>
      </c>
      <c r="X26" s="30" t="s">
        <v>420</v>
      </c>
      <c r="Y26" s="30" t="s">
        <v>420</v>
      </c>
      <c r="Z26" s="30" t="s">
        <v>420</v>
      </c>
      <c r="AA26" s="30" t="s">
        <v>420</v>
      </c>
      <c r="AB26" s="30" t="s">
        <v>420</v>
      </c>
      <c r="AC26" s="30" t="s">
        <v>420</v>
      </c>
      <c r="AD26" s="30" t="s">
        <v>420</v>
      </c>
      <c r="AE26" s="73" t="s">
        <v>420</v>
      </c>
      <c r="AF26" s="73" t="s">
        <v>420</v>
      </c>
    </row>
    <row r="27" spans="1:32" ht="267.75" x14ac:dyDescent="0.25">
      <c r="A27" s="18" t="s">
        <v>273</v>
      </c>
      <c r="B27" s="25" t="str">
        <f>VLOOKUP(TABLA_DOC02_REQUISITOS13[[#This Row],[Criterio]],TABLA_SISCAL_CRITERIOS[],'SISCAL (criterios)'!$C$3,FALSE)</f>
        <v xml:space="preserve"> OBTENCIÓN DE INFORMACIÓN.
 Se recopila la información pertinente para la gestión eficaz del centro y los programas formativos impartidos.</v>
      </c>
      <c r="C27" s="18" t="s">
        <v>947</v>
      </c>
      <c r="D27" s="18"/>
      <c r="E27" s="18"/>
      <c r="F27" s="18"/>
      <c r="G27" s="18"/>
      <c r="H27" s="18" t="str">
        <f>"D"&amp;LEFT(TABLA_DOC02_REQUISITOS13[[#This Row],[Directrices]],3)</f>
        <v>D6.1</v>
      </c>
      <c r="I27" s="30" t="s">
        <v>420</v>
      </c>
      <c r="J27" s="30" t="s">
        <v>420</v>
      </c>
      <c r="K27" s="30" t="s">
        <v>420</v>
      </c>
      <c r="L27" s="30" t="s">
        <v>420</v>
      </c>
      <c r="M27" s="30" t="s">
        <v>420</v>
      </c>
      <c r="N27" s="30" t="s">
        <v>256</v>
      </c>
      <c r="O27" s="30" t="s">
        <v>420</v>
      </c>
      <c r="P27" s="30" t="s">
        <v>420</v>
      </c>
      <c r="Q27" s="30" t="s">
        <v>420</v>
      </c>
      <c r="R27" s="30" t="s">
        <v>420</v>
      </c>
      <c r="S27" s="30" t="s">
        <v>420</v>
      </c>
      <c r="T27" s="30" t="s">
        <v>420</v>
      </c>
      <c r="U27" s="30" t="s">
        <v>420</v>
      </c>
      <c r="V27" s="30" t="s">
        <v>420</v>
      </c>
      <c r="W27" s="30" t="s">
        <v>420</v>
      </c>
      <c r="X27" s="30" t="s">
        <v>420</v>
      </c>
      <c r="Y27" s="30" t="s">
        <v>420</v>
      </c>
      <c r="Z27" s="30" t="s">
        <v>420</v>
      </c>
      <c r="AA27" s="30" t="s">
        <v>420</v>
      </c>
      <c r="AB27" s="30" t="s">
        <v>420</v>
      </c>
      <c r="AC27" s="30" t="s">
        <v>256</v>
      </c>
      <c r="AD27" s="30" t="s">
        <v>420</v>
      </c>
      <c r="AE27" s="73" t="s">
        <v>420</v>
      </c>
      <c r="AF27" s="73" t="s">
        <v>420</v>
      </c>
    </row>
    <row r="28" spans="1:32" ht="63.75" x14ac:dyDescent="0.25">
      <c r="A28" s="18" t="s">
        <v>273</v>
      </c>
      <c r="B28" s="25" t="str">
        <f>VLOOKUP(TABLA_DOC02_REQUISITOS13[[#This Row],[Criterio]],TABLA_SISCAL_CRITERIOS[],'SISCAL (criterios)'!$C$3,FALSE)</f>
        <v xml:space="preserve"> OBTENCIÓN DE INFORMACIÓN.
 Se recopila la información pertinente para la gestión eficaz del centro y los programas formativos impartidos.</v>
      </c>
      <c r="C28" s="18" t="s">
        <v>948</v>
      </c>
      <c r="D28" s="18"/>
      <c r="E28" s="18"/>
      <c r="F28" s="18"/>
      <c r="G28" s="18"/>
      <c r="H28" s="18" t="str">
        <f>"D"&amp;LEFT(TABLA_DOC02_REQUISITOS13[[#This Row],[Directrices]],3)</f>
        <v>D6.2</v>
      </c>
      <c r="I28" s="30" t="s">
        <v>420</v>
      </c>
      <c r="J28" s="30" t="s">
        <v>420</v>
      </c>
      <c r="K28" s="30" t="s">
        <v>420</v>
      </c>
      <c r="L28" s="30" t="s">
        <v>420</v>
      </c>
      <c r="M28" s="30" t="s">
        <v>420</v>
      </c>
      <c r="N28" s="30" t="s">
        <v>420</v>
      </c>
      <c r="O28" s="30" t="s">
        <v>420</v>
      </c>
      <c r="P28" s="30" t="s">
        <v>420</v>
      </c>
      <c r="Q28" s="30" t="s">
        <v>420</v>
      </c>
      <c r="R28" s="30" t="s">
        <v>420</v>
      </c>
      <c r="S28" s="30" t="s">
        <v>420</v>
      </c>
      <c r="T28" s="30" t="s">
        <v>420</v>
      </c>
      <c r="U28" s="30" t="s">
        <v>420</v>
      </c>
      <c r="V28" s="30" t="s">
        <v>420</v>
      </c>
      <c r="W28" s="30" t="s">
        <v>420</v>
      </c>
      <c r="X28" s="30" t="s">
        <v>420</v>
      </c>
      <c r="Y28" s="30" t="s">
        <v>420</v>
      </c>
      <c r="Z28" s="30" t="s">
        <v>420</v>
      </c>
      <c r="AA28" s="30" t="s">
        <v>420</v>
      </c>
      <c r="AB28" s="30" t="s">
        <v>420</v>
      </c>
      <c r="AC28" s="30" t="s">
        <v>256</v>
      </c>
      <c r="AD28" s="30" t="s">
        <v>420</v>
      </c>
      <c r="AE28" s="73" t="s">
        <v>420</v>
      </c>
      <c r="AF28" s="73" t="s">
        <v>420</v>
      </c>
    </row>
    <row r="29" spans="1:32" ht="165.75" x14ac:dyDescent="0.25">
      <c r="A29" s="18" t="s">
        <v>274</v>
      </c>
      <c r="B29" s="25" t="str">
        <f>VLOOKUP(TABLA_DOC02_REQUISITOS13[[#This Row],[Criterio]],TABLA_SISCAL_CRITERIOS[],'SISCAL (criterios)'!$C$3,FALSE)</f>
        <v xml:space="preserve"> PUBLICACIÓN Y RENDICIÓN DE CUENTAS DE LA INFORMACIÓN SOBRE ACTIVIDADES Y PROGRAMAS A LOS GRUPOS DE INTERÉS IMPLICADOS.
 El centro publica información clara, fiable, objetiva, actualizada y fácilmente accesible sobre sus actividades y programas y realiza la rendición de cuentas a los grupos de interés implicados en el despliegue del sistema interno de garantía de calidad</v>
      </c>
      <c r="C29" s="18" t="s">
        <v>956</v>
      </c>
      <c r="D29" s="18"/>
      <c r="E29" s="18"/>
      <c r="F29" s="18"/>
      <c r="G29" s="18"/>
      <c r="H29" s="18" t="str">
        <f>"D"&amp;LEFT(TABLA_DOC02_REQUISITOS13[[#This Row],[Directrices]],3)</f>
        <v>D7.1</v>
      </c>
      <c r="I29" s="30" t="s">
        <v>420</v>
      </c>
      <c r="J29" s="30" t="s">
        <v>420</v>
      </c>
      <c r="K29" s="30" t="s">
        <v>420</v>
      </c>
      <c r="L29" s="30" t="s">
        <v>420</v>
      </c>
      <c r="M29" s="30" t="s">
        <v>420</v>
      </c>
      <c r="N29" s="30" t="s">
        <v>420</v>
      </c>
      <c r="O29" s="30" t="s">
        <v>420</v>
      </c>
      <c r="P29" s="30" t="s">
        <v>420</v>
      </c>
      <c r="Q29" s="30" t="s">
        <v>420</v>
      </c>
      <c r="R29" s="30" t="s">
        <v>420</v>
      </c>
      <c r="S29" s="30" t="s">
        <v>420</v>
      </c>
      <c r="T29" s="30" t="s">
        <v>420</v>
      </c>
      <c r="U29" s="30" t="s">
        <v>420</v>
      </c>
      <c r="V29" s="30" t="s">
        <v>420</v>
      </c>
      <c r="W29" s="30" t="s">
        <v>420</v>
      </c>
      <c r="X29" s="30" t="s">
        <v>420</v>
      </c>
      <c r="Y29" s="30" t="s">
        <v>420</v>
      </c>
      <c r="Z29" s="30" t="s">
        <v>420</v>
      </c>
      <c r="AA29" s="30" t="s">
        <v>420</v>
      </c>
      <c r="AB29" s="30" t="s">
        <v>420</v>
      </c>
      <c r="AC29" s="30" t="s">
        <v>420</v>
      </c>
      <c r="AD29" s="30" t="s">
        <v>256</v>
      </c>
      <c r="AE29" s="73" t="s">
        <v>420</v>
      </c>
      <c r="AF29" s="73" t="s">
        <v>420</v>
      </c>
    </row>
    <row r="30" spans="1:32" ht="165.75" x14ac:dyDescent="0.25">
      <c r="A30" s="18" t="s">
        <v>274</v>
      </c>
      <c r="B30" s="25" t="str">
        <f>VLOOKUP(TABLA_DOC02_REQUISITOS13[[#This Row],[Criterio]],TABLA_SISCAL_CRITERIOS[],'SISCAL (criterios)'!$C$3,FALSE)</f>
        <v xml:space="preserve"> PUBLICACIÓN Y RENDICIÓN DE CUENTAS DE LA INFORMACIÓN SOBRE ACTIVIDADES Y PROGRAMAS A LOS GRUPOS DE INTERÉS IMPLICADOS.
 El centro publica información clara, fiable, objetiva, actualizada y fácilmente accesible sobre sus actividades y programas y realiza la rendición de cuentas a los grupos de interés implicados en el despliegue del sistema interno de garantía de calidad</v>
      </c>
      <c r="C30" s="18" t="s">
        <v>949</v>
      </c>
      <c r="D30" s="18"/>
      <c r="E30" s="18"/>
      <c r="F30" s="18"/>
      <c r="G30" s="18"/>
      <c r="H30" s="18" t="str">
        <f>"D"&amp;LEFT(TABLA_DOC02_REQUISITOS13[[#This Row],[Directrices]],3)</f>
        <v>D7.2</v>
      </c>
      <c r="I30" s="30" t="s">
        <v>420</v>
      </c>
      <c r="J30" s="30" t="s">
        <v>420</v>
      </c>
      <c r="K30" s="30" t="s">
        <v>420</v>
      </c>
      <c r="L30" s="30" t="s">
        <v>420</v>
      </c>
      <c r="M30" s="30" t="s">
        <v>420</v>
      </c>
      <c r="N30" s="30" t="s">
        <v>420</v>
      </c>
      <c r="O30" s="30" t="s">
        <v>420</v>
      </c>
      <c r="P30" s="30" t="s">
        <v>420</v>
      </c>
      <c r="Q30" s="30" t="s">
        <v>420</v>
      </c>
      <c r="R30" s="30" t="s">
        <v>420</v>
      </c>
      <c r="S30" s="30" t="s">
        <v>420</v>
      </c>
      <c r="T30" s="30" t="s">
        <v>420</v>
      </c>
      <c r="U30" s="30" t="s">
        <v>420</v>
      </c>
      <c r="V30" s="30" t="s">
        <v>420</v>
      </c>
      <c r="W30" s="30" t="s">
        <v>420</v>
      </c>
      <c r="X30" s="30" t="s">
        <v>420</v>
      </c>
      <c r="Y30" s="30" t="s">
        <v>420</v>
      </c>
      <c r="Z30" s="30" t="s">
        <v>420</v>
      </c>
      <c r="AA30" s="30" t="s">
        <v>420</v>
      </c>
      <c r="AB30" s="30" t="s">
        <v>420</v>
      </c>
      <c r="AC30" s="30" t="s">
        <v>420</v>
      </c>
      <c r="AD30" s="30" t="s">
        <v>256</v>
      </c>
      <c r="AE30" s="73" t="s">
        <v>256</v>
      </c>
      <c r="AF30" s="73" t="s">
        <v>420</v>
      </c>
    </row>
    <row r="31" spans="1:32" ht="409.5" x14ac:dyDescent="0.25">
      <c r="A31" s="18" t="s">
        <v>274</v>
      </c>
      <c r="B31" s="25" t="str">
        <f>VLOOKUP(TABLA_DOC02_REQUISITOS13[[#This Row],[Criterio]],TABLA_SISCAL_CRITERIOS[],'SISCAL (criterios)'!$C$3,FALSE)</f>
        <v xml:space="preserve"> PUBLICACIÓN Y RENDICIÓN DE CUENTAS DE LA INFORMACIÓN SOBRE ACTIVIDADES Y PROGRAMAS A LOS GRUPOS DE INTERÉS IMPLICADOS.
 El centro publica información clara, fiable, objetiva, actualizada y fácilmente accesible sobre sus actividades y programas y realiza la rendición de cuentas a los grupos de interés implicados en el despliegue del sistema interno de garantía de calidad</v>
      </c>
      <c r="C31" s="18" t="s">
        <v>965</v>
      </c>
      <c r="D31" s="18"/>
      <c r="E31" s="18"/>
      <c r="F31" s="18"/>
      <c r="G31" s="18"/>
      <c r="H31" s="18" t="str">
        <f>"D"&amp;LEFT(TABLA_DOC02_REQUISITOS13[[#This Row],[Directrices]],3)</f>
        <v xml:space="preserve">D7. </v>
      </c>
      <c r="I31" s="30" t="s">
        <v>420</v>
      </c>
      <c r="J31" s="30" t="s">
        <v>420</v>
      </c>
      <c r="K31" s="30" t="s">
        <v>420</v>
      </c>
      <c r="L31" s="30" t="s">
        <v>420</v>
      </c>
      <c r="M31" s="30" t="s">
        <v>420</v>
      </c>
      <c r="N31" s="30" t="s">
        <v>420</v>
      </c>
      <c r="O31" s="30" t="s">
        <v>420</v>
      </c>
      <c r="P31" s="30" t="s">
        <v>420</v>
      </c>
      <c r="Q31" s="30" t="s">
        <v>420</v>
      </c>
      <c r="R31" s="30" t="s">
        <v>420</v>
      </c>
      <c r="S31" s="30" t="s">
        <v>420</v>
      </c>
      <c r="T31" s="30" t="s">
        <v>420</v>
      </c>
      <c r="U31" s="30" t="s">
        <v>420</v>
      </c>
      <c r="V31" s="30" t="s">
        <v>420</v>
      </c>
      <c r="W31" s="30" t="s">
        <v>420</v>
      </c>
      <c r="X31" s="30" t="s">
        <v>420</v>
      </c>
      <c r="Y31" s="30" t="s">
        <v>420</v>
      </c>
      <c r="Z31" s="30" t="s">
        <v>420</v>
      </c>
      <c r="AA31" s="30" t="s">
        <v>420</v>
      </c>
      <c r="AB31" s="30" t="s">
        <v>420</v>
      </c>
      <c r="AC31" s="30" t="s">
        <v>420</v>
      </c>
      <c r="AD31" s="30" t="s">
        <v>256</v>
      </c>
      <c r="AE31" s="73" t="s">
        <v>256</v>
      </c>
      <c r="AF31" s="73" t="s">
        <v>420</v>
      </c>
    </row>
    <row r="32" spans="1:32" ht="165.75" x14ac:dyDescent="0.25">
      <c r="A32" s="18" t="s">
        <v>274</v>
      </c>
      <c r="B32" s="25" t="str">
        <f>VLOOKUP(TABLA_DOC02_REQUISITOS13[[#This Row],[Criterio]],TABLA_SISCAL_CRITERIOS[],'SISCAL (criterios)'!$C$3,FALSE)</f>
        <v xml:space="preserve"> PUBLICACIÓN Y RENDICIÓN DE CUENTAS DE LA INFORMACIÓN SOBRE ACTIVIDADES Y PROGRAMAS A LOS GRUPOS DE INTERÉS IMPLICADOS.
 El centro publica información clara, fiable, objetiva, actualizada y fácilmente accesible sobre sus actividades y programas y realiza la rendición de cuentas a los grupos de interés implicados en el despliegue del sistema interno de garantía de calidad</v>
      </c>
      <c r="C32" s="18" t="s">
        <v>950</v>
      </c>
      <c r="D32" s="18"/>
      <c r="E32" s="18"/>
      <c r="F32" s="18"/>
      <c r="G32" s="18"/>
      <c r="H32" s="18" t="str">
        <f>"D"&amp;LEFT(TABLA_DOC02_REQUISITOS13[[#This Row],[Directrices]],3)</f>
        <v>D7.4</v>
      </c>
      <c r="I32" s="30" t="s">
        <v>420</v>
      </c>
      <c r="J32" s="30" t="s">
        <v>420</v>
      </c>
      <c r="K32" s="30" t="s">
        <v>420</v>
      </c>
      <c r="L32" s="30" t="s">
        <v>420</v>
      </c>
      <c r="M32" s="30" t="s">
        <v>420</v>
      </c>
      <c r="N32" s="30" t="s">
        <v>420</v>
      </c>
      <c r="O32" s="30" t="s">
        <v>420</v>
      </c>
      <c r="P32" s="30" t="s">
        <v>420</v>
      </c>
      <c r="Q32" s="30" t="s">
        <v>420</v>
      </c>
      <c r="R32" s="30" t="s">
        <v>420</v>
      </c>
      <c r="S32" s="30" t="s">
        <v>420</v>
      </c>
      <c r="T32" s="30" t="s">
        <v>420</v>
      </c>
      <c r="U32" s="30" t="s">
        <v>420</v>
      </c>
      <c r="V32" s="30" t="s">
        <v>420</v>
      </c>
      <c r="W32" s="30" t="s">
        <v>420</v>
      </c>
      <c r="X32" s="30" t="s">
        <v>420</v>
      </c>
      <c r="Y32" s="30" t="s">
        <v>420</v>
      </c>
      <c r="Z32" s="30" t="s">
        <v>420</v>
      </c>
      <c r="AA32" s="30" t="s">
        <v>420</v>
      </c>
      <c r="AB32" s="30" t="s">
        <v>420</v>
      </c>
      <c r="AC32" s="30" t="s">
        <v>420</v>
      </c>
      <c r="AD32" s="30" t="s">
        <v>256</v>
      </c>
      <c r="AE32" s="73" t="s">
        <v>256</v>
      </c>
      <c r="AF32" s="73" t="s">
        <v>420</v>
      </c>
    </row>
    <row r="33" spans="1:32" ht="191.25" x14ac:dyDescent="0.25">
      <c r="A33" s="18" t="s">
        <v>275</v>
      </c>
      <c r="B33" s="25" t="str">
        <f>VLOOKUP(TABLA_DOC02_REQUISITOS13[[#This Row],[Criterio]],TABLA_SISCAL_CRITERIOS[],'SISCAL (criterios)'!$C$3,FALSE)</f>
        <v xml:space="preserve"> ORGANIZACIÓN DE LA ACTIVIDAD INVESTIGADORA Y DE TRANSFERENCIA DEL CENTRO.
 El centro despliega una estrategia de investigación y transferencia, adecuada a su estructura y ámbitos de trabajo y gestionando sus colaboraciones con instituciones científicas, empresas, administraciones, de una forma coherente con los programas de doctorado impartidos.
 Este criterio es de aplicación únicamente a centros que imparten programas de doctorado.</v>
      </c>
      <c r="C33" s="18" t="s">
        <v>951</v>
      </c>
      <c r="D33" s="18"/>
      <c r="E33" s="18"/>
      <c r="F33" s="18"/>
      <c r="G33" s="18"/>
      <c r="H33" s="18" t="str">
        <f>"D"&amp;LEFT(TABLA_DOC02_REQUISITOS13[[#This Row],[Directrices]],3)</f>
        <v>D8.1</v>
      </c>
      <c r="I33" s="30" t="s">
        <v>420</v>
      </c>
      <c r="J33" s="30" t="s">
        <v>420</v>
      </c>
      <c r="K33" s="30" t="s">
        <v>420</v>
      </c>
      <c r="L33" s="30" t="s">
        <v>420</v>
      </c>
      <c r="M33" s="30" t="s">
        <v>420</v>
      </c>
      <c r="N33" s="30" t="s">
        <v>420</v>
      </c>
      <c r="O33" s="30" t="s">
        <v>420</v>
      </c>
      <c r="P33" s="30" t="s">
        <v>420</v>
      </c>
      <c r="Q33" s="30" t="s">
        <v>420</v>
      </c>
      <c r="R33" s="30" t="s">
        <v>420</v>
      </c>
      <c r="S33" s="30" t="s">
        <v>420</v>
      </c>
      <c r="T33" s="30" t="s">
        <v>420</v>
      </c>
      <c r="U33" s="30" t="s">
        <v>420</v>
      </c>
      <c r="V33" s="30" t="s">
        <v>420</v>
      </c>
      <c r="W33" s="30" t="s">
        <v>420</v>
      </c>
      <c r="X33" s="30" t="s">
        <v>420</v>
      </c>
      <c r="Y33" s="30" t="s">
        <v>420</v>
      </c>
      <c r="Z33" s="30" t="s">
        <v>420</v>
      </c>
      <c r="AA33" s="30" t="s">
        <v>420</v>
      </c>
      <c r="AB33" s="30" t="s">
        <v>420</v>
      </c>
      <c r="AC33" s="30" t="s">
        <v>420</v>
      </c>
      <c r="AD33" s="30" t="s">
        <v>420</v>
      </c>
      <c r="AE33" s="73" t="s">
        <v>420</v>
      </c>
      <c r="AF33" s="73" t="s">
        <v>256</v>
      </c>
    </row>
    <row r="34" spans="1:32" ht="191.25" x14ac:dyDescent="0.25">
      <c r="A34" s="18" t="s">
        <v>275</v>
      </c>
      <c r="B34" s="25" t="str">
        <f>VLOOKUP(TABLA_DOC02_REQUISITOS13[[#This Row],[Criterio]],TABLA_SISCAL_CRITERIOS[],'SISCAL (criterios)'!$C$3,FALSE)</f>
        <v xml:space="preserve"> ORGANIZACIÓN DE LA ACTIVIDAD INVESTIGADORA Y DE TRANSFERENCIA DEL CENTRO.
 El centro despliega una estrategia de investigación y transferencia, adecuada a su estructura y ámbitos de trabajo y gestionando sus colaboraciones con instituciones científicas, empresas, administraciones, de una forma coherente con los programas de doctorado impartidos.
 Este criterio es de aplicación únicamente a centros que imparten programas de doctorado.</v>
      </c>
      <c r="C34" s="18" t="s">
        <v>957</v>
      </c>
      <c r="D34" s="18"/>
      <c r="E34" s="18"/>
      <c r="F34" s="18"/>
      <c r="G34" s="18"/>
      <c r="H34" s="18" t="str">
        <f>"D"&amp;LEFT(TABLA_DOC02_REQUISITOS13[[#This Row],[Directrices]],3)</f>
        <v>D8.2</v>
      </c>
      <c r="I34" s="30" t="s">
        <v>420</v>
      </c>
      <c r="J34" s="30" t="s">
        <v>420</v>
      </c>
      <c r="K34" s="30" t="s">
        <v>420</v>
      </c>
      <c r="L34" s="30" t="s">
        <v>420</v>
      </c>
      <c r="M34" s="30" t="s">
        <v>420</v>
      </c>
      <c r="N34" s="30" t="s">
        <v>420</v>
      </c>
      <c r="O34" s="30" t="s">
        <v>420</v>
      </c>
      <c r="P34" s="30" t="s">
        <v>420</v>
      </c>
      <c r="Q34" s="30" t="s">
        <v>420</v>
      </c>
      <c r="R34" s="30" t="s">
        <v>420</v>
      </c>
      <c r="S34" s="30" t="s">
        <v>420</v>
      </c>
      <c r="T34" s="30" t="s">
        <v>420</v>
      </c>
      <c r="U34" s="30" t="s">
        <v>420</v>
      </c>
      <c r="V34" s="30" t="s">
        <v>420</v>
      </c>
      <c r="W34" s="30" t="s">
        <v>420</v>
      </c>
      <c r="X34" s="30" t="s">
        <v>420</v>
      </c>
      <c r="Y34" s="30" t="s">
        <v>420</v>
      </c>
      <c r="Z34" s="30" t="s">
        <v>420</v>
      </c>
      <c r="AA34" s="30" t="s">
        <v>420</v>
      </c>
      <c r="AB34" s="30" t="s">
        <v>420</v>
      </c>
      <c r="AC34" s="30" t="s">
        <v>420</v>
      </c>
      <c r="AD34" s="30" t="s">
        <v>420</v>
      </c>
      <c r="AE34" s="73" t="s">
        <v>420</v>
      </c>
      <c r="AF34" s="73" t="s">
        <v>256</v>
      </c>
    </row>
    <row r="35" spans="1:32" ht="191.25" x14ac:dyDescent="0.25">
      <c r="A35" s="18" t="s">
        <v>275</v>
      </c>
      <c r="B35" s="25" t="str">
        <f>VLOOKUP(TABLA_DOC02_REQUISITOS13[[#This Row],[Criterio]],TABLA_SISCAL_CRITERIOS[],'SISCAL (criterios)'!$C$3,FALSE)</f>
        <v xml:space="preserve"> ORGANIZACIÓN DE LA ACTIVIDAD INVESTIGADORA Y DE TRANSFERENCIA DEL CENTRO.
 El centro despliega una estrategia de investigación y transferencia, adecuada a su estructura y ámbitos de trabajo y gestionando sus colaboraciones con instituciones científicas, empresas, administraciones, de una forma coherente con los programas de doctorado impartidos.
 Este criterio es de aplicación únicamente a centros que imparten programas de doctorado.</v>
      </c>
      <c r="C35" s="18" t="s">
        <v>952</v>
      </c>
      <c r="D35" s="18"/>
      <c r="E35" s="18"/>
      <c r="F35" s="18"/>
      <c r="G35" s="18"/>
      <c r="H35" s="18" t="str">
        <f>"D"&amp;LEFT(TABLA_DOC02_REQUISITOS13[[#This Row],[Directrices]],3)</f>
        <v>D8.3</v>
      </c>
      <c r="I35" s="30" t="s">
        <v>420</v>
      </c>
      <c r="J35" s="30" t="s">
        <v>420</v>
      </c>
      <c r="K35" s="30" t="s">
        <v>420</v>
      </c>
      <c r="L35" s="30" t="s">
        <v>420</v>
      </c>
      <c r="M35" s="30" t="s">
        <v>420</v>
      </c>
      <c r="N35" s="30" t="s">
        <v>420</v>
      </c>
      <c r="O35" s="30" t="s">
        <v>420</v>
      </c>
      <c r="P35" s="30" t="s">
        <v>420</v>
      </c>
      <c r="Q35" s="30" t="s">
        <v>420</v>
      </c>
      <c r="R35" s="30" t="s">
        <v>420</v>
      </c>
      <c r="S35" s="30" t="s">
        <v>420</v>
      </c>
      <c r="T35" s="30" t="s">
        <v>420</v>
      </c>
      <c r="U35" s="30" t="s">
        <v>420</v>
      </c>
      <c r="V35" s="30" t="s">
        <v>420</v>
      </c>
      <c r="W35" s="30" t="s">
        <v>420</v>
      </c>
      <c r="X35" s="30" t="s">
        <v>420</v>
      </c>
      <c r="Y35" s="30" t="s">
        <v>420</v>
      </c>
      <c r="Z35" s="30" t="s">
        <v>420</v>
      </c>
      <c r="AA35" s="30" t="s">
        <v>420</v>
      </c>
      <c r="AB35" s="30" t="s">
        <v>420</v>
      </c>
      <c r="AC35" s="30" t="s">
        <v>420</v>
      </c>
      <c r="AD35" s="30" t="s">
        <v>420</v>
      </c>
      <c r="AE35" s="73" t="s">
        <v>420</v>
      </c>
      <c r="AF35" s="73" t="s">
        <v>256</v>
      </c>
    </row>
    <row r="36" spans="1:32" ht="191.25" x14ac:dyDescent="0.25">
      <c r="A36" s="18" t="s">
        <v>275</v>
      </c>
      <c r="B36" s="25" t="str">
        <f>VLOOKUP(TABLA_DOC02_REQUISITOS13[[#This Row],[Criterio]],TABLA_SISCAL_CRITERIOS[],'SISCAL (criterios)'!$C$3,FALSE)</f>
        <v xml:space="preserve"> ORGANIZACIÓN DE LA ACTIVIDAD INVESTIGADORA Y DE TRANSFERENCIA DEL CENTRO.
 El centro despliega una estrategia de investigación y transferencia, adecuada a su estructura y ámbitos de trabajo y gestionando sus colaboraciones con instituciones científicas, empresas, administraciones, de una forma coherente con los programas de doctorado impartidos.
 Este criterio es de aplicación únicamente a centros que imparten programas de doctorado.</v>
      </c>
      <c r="C36" s="18" t="s">
        <v>624</v>
      </c>
      <c r="D36" s="18"/>
      <c r="E36" s="18"/>
      <c r="F36" s="18"/>
      <c r="G36" s="18"/>
      <c r="H36" s="18" t="str">
        <f>"D"&amp;LEFT(TABLA_DOC02_REQUISITOS13[[#This Row],[Directrices]],3)</f>
        <v>D8.4</v>
      </c>
      <c r="I36" s="30" t="s">
        <v>420</v>
      </c>
      <c r="J36" s="30" t="s">
        <v>420</v>
      </c>
      <c r="K36" s="30" t="s">
        <v>420</v>
      </c>
      <c r="L36" s="30" t="s">
        <v>420</v>
      </c>
      <c r="M36" s="30" t="s">
        <v>420</v>
      </c>
      <c r="N36" s="30" t="s">
        <v>420</v>
      </c>
      <c r="O36" s="30" t="s">
        <v>420</v>
      </c>
      <c r="P36" s="30" t="s">
        <v>420</v>
      </c>
      <c r="Q36" s="30" t="s">
        <v>420</v>
      </c>
      <c r="R36" s="30" t="s">
        <v>420</v>
      </c>
      <c r="S36" s="30" t="s">
        <v>420</v>
      </c>
      <c r="T36" s="30" t="s">
        <v>420</v>
      </c>
      <c r="U36" s="30" t="s">
        <v>420</v>
      </c>
      <c r="V36" s="30" t="s">
        <v>420</v>
      </c>
      <c r="W36" s="30" t="s">
        <v>420</v>
      </c>
      <c r="X36" s="30" t="s">
        <v>420</v>
      </c>
      <c r="Y36" s="30" t="s">
        <v>420</v>
      </c>
      <c r="Z36" s="30" t="s">
        <v>420</v>
      </c>
      <c r="AA36" s="30" t="s">
        <v>420</v>
      </c>
      <c r="AB36" s="30" t="s">
        <v>420</v>
      </c>
      <c r="AC36" s="30" t="s">
        <v>420</v>
      </c>
      <c r="AD36" s="30" t="s">
        <v>420</v>
      </c>
      <c r="AE36" s="73" t="s">
        <v>420</v>
      </c>
      <c r="AF36" s="73" t="s">
        <v>256</v>
      </c>
    </row>
    <row r="37" spans="1:32" ht="191.25" x14ac:dyDescent="0.25">
      <c r="A37" s="18" t="s">
        <v>275</v>
      </c>
      <c r="B37" s="25" t="str">
        <f>VLOOKUP(TABLA_DOC02_REQUISITOS13[[#This Row],[Criterio]],TABLA_SISCAL_CRITERIOS[],'SISCAL (criterios)'!$C$3,FALSE)</f>
        <v xml:space="preserve"> ORGANIZACIÓN DE LA ACTIVIDAD INVESTIGADORA Y DE TRANSFERENCIA DEL CENTRO.
 El centro despliega una estrategia de investigación y transferencia, adecuada a su estructura y ámbitos de trabajo y gestionando sus colaboraciones con instituciones científicas, empresas, administraciones, de una forma coherente con los programas de doctorado impartidos.
 Este criterio es de aplicación únicamente a centros que imparten programas de doctorado.</v>
      </c>
      <c r="C37" s="18" t="s">
        <v>958</v>
      </c>
      <c r="D37" s="18"/>
      <c r="E37" s="18"/>
      <c r="F37" s="18"/>
      <c r="G37" s="18"/>
      <c r="H37" s="18" t="str">
        <f>"D"&amp;LEFT(TABLA_DOC02_REQUISITOS13[[#This Row],[Directrices]],3)</f>
        <v>D8.5</v>
      </c>
      <c r="I37" s="30" t="s">
        <v>420</v>
      </c>
      <c r="J37" s="30" t="s">
        <v>420</v>
      </c>
      <c r="K37" s="30" t="s">
        <v>420</v>
      </c>
      <c r="L37" s="30" t="s">
        <v>420</v>
      </c>
      <c r="M37" s="30" t="s">
        <v>420</v>
      </c>
      <c r="N37" s="30" t="s">
        <v>420</v>
      </c>
      <c r="O37" s="30" t="s">
        <v>420</v>
      </c>
      <c r="P37" s="30" t="s">
        <v>420</v>
      </c>
      <c r="Q37" s="30" t="s">
        <v>420</v>
      </c>
      <c r="R37" s="30" t="s">
        <v>420</v>
      </c>
      <c r="S37" s="30" t="s">
        <v>420</v>
      </c>
      <c r="T37" s="30" t="s">
        <v>420</v>
      </c>
      <c r="U37" s="30" t="s">
        <v>420</v>
      </c>
      <c r="V37" s="30" t="s">
        <v>420</v>
      </c>
      <c r="W37" s="30" t="s">
        <v>420</v>
      </c>
      <c r="X37" s="30" t="s">
        <v>420</v>
      </c>
      <c r="Y37" s="30" t="s">
        <v>420</v>
      </c>
      <c r="Z37" s="30" t="s">
        <v>420</v>
      </c>
      <c r="AA37" s="30" t="s">
        <v>420</v>
      </c>
      <c r="AB37" s="30" t="s">
        <v>420</v>
      </c>
      <c r="AC37" s="30" t="s">
        <v>420</v>
      </c>
      <c r="AD37" s="30" t="s">
        <v>420</v>
      </c>
      <c r="AE37" s="73" t="s">
        <v>420</v>
      </c>
      <c r="AF37" s="73" t="s">
        <v>256</v>
      </c>
    </row>
    <row r="38" spans="1:32" ht="178.5" x14ac:dyDescent="0.25">
      <c r="A38" s="18" t="s">
        <v>621</v>
      </c>
      <c r="B38" s="25" t="str">
        <f>VLOOKUP(TABLA_DOC02_REQUISITOS13[[#This Row],[Criterio]],TABLA_SISCAL_CRITERIOS[],'SISCAL (criterios)'!$C$3,FALSE)</f>
        <v>CICLO DE MEJORA CONTINUA DE LAS ACTIVIDADES DEL CENTRO.
 El centro analiza y usa la información relevante para la toma de decisiones, tanto en lo referido a la gestión y mejora de las titulaciones, como a aspectos no académicos pero vinculados a la actividad del centro.</v>
      </c>
      <c r="C38" s="18" t="s">
        <v>959</v>
      </c>
      <c r="D38" s="18"/>
      <c r="E38" s="18"/>
      <c r="F38" s="18"/>
      <c r="G38" s="18"/>
      <c r="H38" s="18" t="str">
        <f>"D"&amp;LEFT(TABLA_DOC02_REQUISITOS13[[#This Row],[Directrices]],3)</f>
        <v>D9.1</v>
      </c>
      <c r="I38" s="30" t="s">
        <v>420</v>
      </c>
      <c r="J38" s="30" t="s">
        <v>420</v>
      </c>
      <c r="K38" s="30" t="s">
        <v>256</v>
      </c>
      <c r="L38" s="30" t="s">
        <v>420</v>
      </c>
      <c r="M38" s="30" t="s">
        <v>420</v>
      </c>
      <c r="N38" s="30" t="s">
        <v>420</v>
      </c>
      <c r="O38" s="30" t="s">
        <v>256</v>
      </c>
      <c r="P38" s="30" t="s">
        <v>420</v>
      </c>
      <c r="Q38" s="30" t="s">
        <v>420</v>
      </c>
      <c r="R38" s="30" t="s">
        <v>420</v>
      </c>
      <c r="S38" s="30" t="s">
        <v>420</v>
      </c>
      <c r="T38" s="30" t="s">
        <v>420</v>
      </c>
      <c r="U38" s="30" t="s">
        <v>420</v>
      </c>
      <c r="V38" s="30" t="s">
        <v>420</v>
      </c>
      <c r="W38" s="30" t="s">
        <v>420</v>
      </c>
      <c r="X38" s="30" t="s">
        <v>420</v>
      </c>
      <c r="Y38" s="30" t="s">
        <v>420</v>
      </c>
      <c r="Z38" s="30" t="s">
        <v>420</v>
      </c>
      <c r="AA38" s="30" t="s">
        <v>420</v>
      </c>
      <c r="AB38" s="30" t="s">
        <v>420</v>
      </c>
      <c r="AC38" s="30" t="s">
        <v>420</v>
      </c>
      <c r="AD38" s="30" t="s">
        <v>420</v>
      </c>
      <c r="AE38" s="73" t="s">
        <v>420</v>
      </c>
      <c r="AF38" s="73" t="s">
        <v>420</v>
      </c>
    </row>
    <row r="39" spans="1:32" ht="114.75" x14ac:dyDescent="0.25">
      <c r="A39" s="18" t="s">
        <v>621</v>
      </c>
      <c r="B39" s="25" t="str">
        <f>VLOOKUP(TABLA_DOC02_REQUISITOS13[[#This Row],[Criterio]],TABLA_SISCAL_CRITERIOS[],'SISCAL (criterios)'!$C$3,FALSE)</f>
        <v>CICLO DE MEJORA CONTINUA DE LAS ACTIVIDADES DEL CENTRO.
 El centro analiza y usa la información relevante para la toma de decisiones, tanto en lo referido a la gestión y mejora de las titulaciones, como a aspectos no académicos pero vinculados a la actividad del centro.</v>
      </c>
      <c r="C39" s="18" t="s">
        <v>953</v>
      </c>
      <c r="D39" s="18"/>
      <c r="E39" s="18"/>
      <c r="F39" s="18"/>
      <c r="G39" s="18"/>
      <c r="H39" s="18" t="str">
        <f>"D"&amp;LEFT(TABLA_DOC02_REQUISITOS13[[#This Row],[Directrices]],3)</f>
        <v>D9.2</v>
      </c>
      <c r="I39" s="30" t="s">
        <v>420</v>
      </c>
      <c r="J39" s="30" t="s">
        <v>420</v>
      </c>
      <c r="K39" s="30" t="s">
        <v>256</v>
      </c>
      <c r="L39" s="30" t="s">
        <v>420</v>
      </c>
      <c r="M39" s="30" t="s">
        <v>420</v>
      </c>
      <c r="N39" s="30" t="s">
        <v>420</v>
      </c>
      <c r="O39" s="30" t="s">
        <v>256</v>
      </c>
      <c r="P39" s="30" t="s">
        <v>420</v>
      </c>
      <c r="Q39" s="30" t="s">
        <v>420</v>
      </c>
      <c r="R39" s="30" t="s">
        <v>420</v>
      </c>
      <c r="S39" s="30" t="s">
        <v>420</v>
      </c>
      <c r="T39" s="30" t="s">
        <v>420</v>
      </c>
      <c r="U39" s="30" t="s">
        <v>420</v>
      </c>
      <c r="V39" s="30" t="s">
        <v>420</v>
      </c>
      <c r="W39" s="30" t="s">
        <v>420</v>
      </c>
      <c r="X39" s="30" t="s">
        <v>420</v>
      </c>
      <c r="Y39" s="30" t="s">
        <v>420</v>
      </c>
      <c r="Z39" s="30" t="s">
        <v>420</v>
      </c>
      <c r="AA39" s="30" t="s">
        <v>420</v>
      </c>
      <c r="AB39" s="30" t="s">
        <v>420</v>
      </c>
      <c r="AC39" s="30" t="s">
        <v>420</v>
      </c>
      <c r="AD39" s="30" t="s">
        <v>420</v>
      </c>
      <c r="AE39" s="73" t="s">
        <v>420</v>
      </c>
      <c r="AF39" s="73" t="s">
        <v>420</v>
      </c>
    </row>
    <row r="40" spans="1:32" ht="114.75" x14ac:dyDescent="0.25">
      <c r="A40" s="18" t="s">
        <v>621</v>
      </c>
      <c r="B40" s="25" t="str">
        <f>VLOOKUP(TABLA_DOC02_REQUISITOS13[[#This Row],[Criterio]],TABLA_SISCAL_CRITERIOS[],'SISCAL (criterios)'!$C$3,FALSE)</f>
        <v>CICLO DE MEJORA CONTINUA DE LAS ACTIVIDADES DEL CENTRO.
 El centro analiza y usa la información relevante para la toma de decisiones, tanto en lo referido a la gestión y mejora de las titulaciones, como a aspectos no académicos pero vinculados a la actividad del centro.</v>
      </c>
      <c r="C40" s="18" t="s">
        <v>966</v>
      </c>
      <c r="D40" s="18"/>
      <c r="E40" s="18"/>
      <c r="F40" s="18"/>
      <c r="G40" s="18"/>
      <c r="H40" s="18" t="str">
        <f>"D"&amp;LEFT(TABLA_DOC02_REQUISITOS13[[#This Row],[Directrices]],3)</f>
        <v>D9.3</v>
      </c>
      <c r="I40" s="30" t="s">
        <v>420</v>
      </c>
      <c r="J40" s="30" t="s">
        <v>420</v>
      </c>
      <c r="K40" s="30" t="s">
        <v>256</v>
      </c>
      <c r="L40" s="30" t="s">
        <v>420</v>
      </c>
      <c r="M40" s="30" t="s">
        <v>420</v>
      </c>
      <c r="N40" s="30" t="s">
        <v>420</v>
      </c>
      <c r="O40" s="30" t="s">
        <v>256</v>
      </c>
      <c r="P40" s="30" t="s">
        <v>420</v>
      </c>
      <c r="Q40" s="30" t="s">
        <v>420</v>
      </c>
      <c r="R40" s="30" t="s">
        <v>420</v>
      </c>
      <c r="S40" s="30" t="s">
        <v>420</v>
      </c>
      <c r="T40" s="30" t="s">
        <v>420</v>
      </c>
      <c r="U40" s="30" t="s">
        <v>420</v>
      </c>
      <c r="V40" s="30" t="s">
        <v>420</v>
      </c>
      <c r="W40" s="30" t="s">
        <v>420</v>
      </c>
      <c r="X40" s="30" t="s">
        <v>420</v>
      </c>
      <c r="Y40" s="30" t="s">
        <v>420</v>
      </c>
      <c r="Z40" s="30" t="s">
        <v>420</v>
      </c>
      <c r="AA40" s="30" t="s">
        <v>420</v>
      </c>
      <c r="AB40" s="30" t="s">
        <v>420</v>
      </c>
      <c r="AC40" s="30" t="s">
        <v>420</v>
      </c>
      <c r="AD40" s="30" t="s">
        <v>420</v>
      </c>
      <c r="AE40" s="73" t="s">
        <v>420</v>
      </c>
      <c r="AF40" s="73" t="s">
        <v>420</v>
      </c>
    </row>
    <row r="41" spans="1:32" ht="114.75" x14ac:dyDescent="0.25">
      <c r="A41" s="18" t="s">
        <v>621</v>
      </c>
      <c r="B41" s="25" t="str">
        <f>VLOOKUP(TABLA_DOC02_REQUISITOS13[[#This Row],[Criterio]],TABLA_SISCAL_CRITERIOS[],'SISCAL (criterios)'!$C$3,FALSE)</f>
        <v>CICLO DE MEJORA CONTINUA DE LAS ACTIVIDADES DEL CENTRO.
 El centro analiza y usa la información relevante para la toma de decisiones, tanto en lo referido a la gestión y mejora de las titulaciones, como a aspectos no académicos pero vinculados a la actividad del centro.</v>
      </c>
      <c r="C41" s="18" t="s">
        <v>967</v>
      </c>
      <c r="D41" s="18"/>
      <c r="E41" s="18"/>
      <c r="F41" s="18"/>
      <c r="G41" s="18"/>
      <c r="H41" s="18" t="str">
        <f>"D"&amp;LEFT(TABLA_DOC02_REQUISITOS13[[#This Row],[Directrices]],3)</f>
        <v>D9.4</v>
      </c>
      <c r="I41" s="30" t="s">
        <v>420</v>
      </c>
      <c r="J41" s="30" t="s">
        <v>420</v>
      </c>
      <c r="K41" s="30" t="s">
        <v>256</v>
      </c>
      <c r="L41" s="30" t="s">
        <v>420</v>
      </c>
      <c r="M41" s="30" t="s">
        <v>420</v>
      </c>
      <c r="N41" s="30" t="s">
        <v>420</v>
      </c>
      <c r="O41" s="30" t="s">
        <v>256</v>
      </c>
      <c r="P41" s="30" t="s">
        <v>420</v>
      </c>
      <c r="Q41" s="30" t="s">
        <v>420</v>
      </c>
      <c r="R41" s="30" t="s">
        <v>420</v>
      </c>
      <c r="S41" s="30" t="s">
        <v>420</v>
      </c>
      <c r="T41" s="30" t="s">
        <v>420</v>
      </c>
      <c r="U41" s="30" t="s">
        <v>420</v>
      </c>
      <c r="V41" s="30" t="s">
        <v>420</v>
      </c>
      <c r="W41" s="30" t="s">
        <v>420</v>
      </c>
      <c r="X41" s="30" t="s">
        <v>420</v>
      </c>
      <c r="Y41" s="30" t="s">
        <v>420</v>
      </c>
      <c r="Z41" s="30" t="s">
        <v>420</v>
      </c>
      <c r="AA41" s="30" t="s">
        <v>420</v>
      </c>
      <c r="AB41" s="30" t="s">
        <v>420</v>
      </c>
      <c r="AC41" s="30" t="s">
        <v>420</v>
      </c>
      <c r="AD41" s="30" t="s">
        <v>420</v>
      </c>
      <c r="AE41" s="73" t="s">
        <v>420</v>
      </c>
      <c r="AF41" s="73" t="s">
        <v>420</v>
      </c>
    </row>
    <row r="42" spans="1:32" ht="114.75" x14ac:dyDescent="0.25">
      <c r="A42" s="18" t="s">
        <v>621</v>
      </c>
      <c r="B42" s="25" t="str">
        <f>VLOOKUP(TABLA_DOC02_REQUISITOS13[[#This Row],[Criterio]],TABLA_SISCAL_CRITERIOS[],'SISCAL (criterios)'!$C$3,FALSE)</f>
        <v>CICLO DE MEJORA CONTINUA DE LAS ACTIVIDADES DEL CENTRO.
 El centro analiza y usa la información relevante para la toma de decisiones, tanto en lo referido a la gestión y mejora de las titulaciones, como a aspectos no académicos pero vinculados a la actividad del centro.</v>
      </c>
      <c r="C42" s="18" t="s">
        <v>968</v>
      </c>
      <c r="D42" s="18"/>
      <c r="E42" s="18"/>
      <c r="F42" s="18"/>
      <c r="G42" s="18"/>
      <c r="H42" s="18" t="str">
        <f>"D"&amp;LEFT(TABLA_DOC02_REQUISITOS13[[#This Row],[Directrices]],3)</f>
        <v>D9.5</v>
      </c>
      <c r="I42" s="30" t="s">
        <v>420</v>
      </c>
      <c r="J42" s="30" t="s">
        <v>420</v>
      </c>
      <c r="K42" s="30" t="s">
        <v>256</v>
      </c>
      <c r="L42" s="30" t="s">
        <v>420</v>
      </c>
      <c r="M42" s="30" t="s">
        <v>420</v>
      </c>
      <c r="N42" s="30" t="s">
        <v>420</v>
      </c>
      <c r="O42" s="30" t="s">
        <v>256</v>
      </c>
      <c r="P42" s="30" t="s">
        <v>256</v>
      </c>
      <c r="Q42" s="30" t="s">
        <v>420</v>
      </c>
      <c r="R42" s="30" t="s">
        <v>420</v>
      </c>
      <c r="S42" s="30" t="s">
        <v>420</v>
      </c>
      <c r="T42" s="30" t="s">
        <v>420</v>
      </c>
      <c r="U42" s="30" t="s">
        <v>420</v>
      </c>
      <c r="V42" s="30" t="s">
        <v>420</v>
      </c>
      <c r="W42" s="30" t="s">
        <v>420</v>
      </c>
      <c r="X42" s="30" t="s">
        <v>420</v>
      </c>
      <c r="Y42" s="30" t="s">
        <v>420</v>
      </c>
      <c r="Z42" s="30" t="s">
        <v>420</v>
      </c>
      <c r="AA42" s="30" t="s">
        <v>420</v>
      </c>
      <c r="AB42" s="30" t="s">
        <v>420</v>
      </c>
      <c r="AC42" s="30" t="s">
        <v>420</v>
      </c>
      <c r="AD42" s="30" t="s">
        <v>420</v>
      </c>
      <c r="AE42" s="73" t="s">
        <v>420</v>
      </c>
      <c r="AF42" s="73" t="s">
        <v>420</v>
      </c>
    </row>
  </sheetData>
  <phoneticPr fontId="29" type="noConversion"/>
  <conditionalFormatting sqref="I5:AF42">
    <cfRule type="cellIs" dxfId="8" priority="1" operator="equal">
      <formula>"SI"</formula>
    </cfRule>
    <cfRule type="cellIs" dxfId="7" priority="2" operator="equal">
      <formula>"NO"</formula>
    </cfRule>
  </conditionalFormatting>
  <dataValidations count="1">
    <dataValidation type="list" allowBlank="1" showInputMessage="1" showErrorMessage="1" sqref="A5:A42" xr:uid="{00000000-0002-0000-0700-000000000000}">
      <formula1>LISTA_SISCAL_CRITERIOS</formula1>
    </dataValidation>
  </dataValidations>
  <pageMargins left="0.7" right="0.7" top="0.75" bottom="0.75" header="0.3" footer="0.3"/>
  <tableParts count="1">
    <tablePart r:id="rId1"/>
  </tableParts>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1AABF7-9AFD-4208-8E70-F83517419F11}">
  <sheetPr>
    <tabColor rgb="FFFFC000"/>
  </sheetPr>
  <dimension ref="A1:S53"/>
  <sheetViews>
    <sheetView zoomScale="115" zoomScaleNormal="115" workbookViewId="0">
      <pane xSplit="1" ySplit="4" topLeftCell="B5" activePane="bottomRight" state="frozen"/>
      <selection activeCell="A58" sqref="A58"/>
      <selection pane="topRight" activeCell="A58" sqref="A58"/>
      <selection pane="bottomLeft" activeCell="A58" sqref="A58"/>
      <selection pane="bottomRight" activeCell="A3" sqref="A3:XFD3"/>
    </sheetView>
  </sheetViews>
  <sheetFormatPr baseColWidth="10" defaultRowHeight="15" x14ac:dyDescent="0.25"/>
  <cols>
    <col min="1" max="1" width="75.85546875" customWidth="1"/>
    <col min="2" max="2" width="9.140625" bestFit="1" customWidth="1"/>
    <col min="3" max="3" width="9.140625" customWidth="1"/>
    <col min="4" max="4" width="42.140625" customWidth="1"/>
    <col min="5" max="5" width="36.7109375" customWidth="1"/>
    <col min="6" max="7" width="14.140625" customWidth="1"/>
    <col min="8" max="8" width="12" customWidth="1"/>
    <col min="10" max="10" width="33.85546875" customWidth="1"/>
  </cols>
  <sheetData>
    <row r="1" spans="1:19" x14ac:dyDescent="0.25">
      <c r="A1" s="5" t="str">
        <f>NOMBRE_CENTRO</f>
        <v>CENTRO GENERICO</v>
      </c>
      <c r="B1" s="5"/>
      <c r="C1" s="5"/>
      <c r="D1" s="5"/>
      <c r="E1" s="5"/>
      <c r="F1" s="5"/>
      <c r="G1" s="5"/>
      <c r="H1" s="5"/>
      <c r="I1" s="5"/>
      <c r="J1" s="5"/>
    </row>
    <row r="2" spans="1:19" x14ac:dyDescent="0.25">
      <c r="A2" s="5" t="s">
        <v>456</v>
      </c>
      <c r="B2" s="5"/>
      <c r="C2" s="5"/>
      <c r="D2" s="5"/>
      <c r="E2" s="5"/>
      <c r="F2" s="5"/>
      <c r="G2" s="5"/>
      <c r="H2" s="5"/>
      <c r="I2" s="5"/>
      <c r="J2" s="5"/>
      <c r="K2" s="5"/>
      <c r="L2" s="5"/>
      <c r="M2" s="5"/>
      <c r="N2" s="5"/>
      <c r="O2" s="5"/>
      <c r="P2" s="5"/>
      <c r="Q2" s="5"/>
      <c r="R2" s="5"/>
      <c r="S2" s="5"/>
    </row>
    <row r="3" spans="1:19" hidden="1" x14ac:dyDescent="0.25">
      <c r="A3" s="16">
        <f>COUNTA($A$4:A4)</f>
        <v>1</v>
      </c>
      <c r="B3" s="16"/>
      <c r="C3" s="16"/>
      <c r="D3" s="16"/>
      <c r="E3" s="16">
        <f>COUNTA($A$4:E4)</f>
        <v>5</v>
      </c>
      <c r="F3" s="16"/>
      <c r="G3" s="16"/>
      <c r="H3" s="16">
        <f>COUNTA($A$4:H4)</f>
        <v>8</v>
      </c>
      <c r="I3" s="16">
        <f>COUNTA($A$4:I4)</f>
        <v>9</v>
      </c>
      <c r="J3" s="16">
        <f>COUNTA($A$4:J4)</f>
        <v>10</v>
      </c>
      <c r="K3" s="16">
        <f>COUNTA($A$4:K4)</f>
        <v>10</v>
      </c>
      <c r="L3" s="16">
        <f>COUNTA($A$4:L4)</f>
        <v>10</v>
      </c>
      <c r="M3" s="16">
        <f>COUNTA($A$4:M4)</f>
        <v>10</v>
      </c>
      <c r="N3" s="16"/>
      <c r="O3" s="16">
        <f>COUNTA($A$4:O4)</f>
        <v>10</v>
      </c>
      <c r="P3" s="16"/>
      <c r="Q3" s="16">
        <f>COUNTA($A$4:Q4)</f>
        <v>10</v>
      </c>
      <c r="R3" s="16">
        <f>COUNTA($A$4:R4)</f>
        <v>10</v>
      </c>
      <c r="S3" s="16">
        <f>COUNTA($A$4:S4)</f>
        <v>10</v>
      </c>
    </row>
    <row r="4" spans="1:19" x14ac:dyDescent="0.25">
      <c r="A4" t="s">
        <v>457</v>
      </c>
      <c r="B4" t="s">
        <v>607</v>
      </c>
      <c r="C4" t="s">
        <v>1033</v>
      </c>
      <c r="D4" t="s">
        <v>608</v>
      </c>
      <c r="E4" t="s">
        <v>458</v>
      </c>
      <c r="F4" t="s">
        <v>465</v>
      </c>
      <c r="G4" t="s">
        <v>1226</v>
      </c>
      <c r="H4" t="s">
        <v>459</v>
      </c>
      <c r="I4" s="45" t="s">
        <v>460</v>
      </c>
      <c r="J4" s="45" t="s">
        <v>461</v>
      </c>
    </row>
    <row r="5" spans="1:19" x14ac:dyDescent="0.25">
      <c r="A5" t="s">
        <v>1098</v>
      </c>
      <c r="B5" t="s">
        <v>850</v>
      </c>
      <c r="D5" t="s">
        <v>836</v>
      </c>
      <c r="E5" t="s">
        <v>837</v>
      </c>
      <c r="F5" t="s">
        <v>466</v>
      </c>
    </row>
    <row r="6" spans="1:19" x14ac:dyDescent="0.25">
      <c r="A6" t="s">
        <v>838</v>
      </c>
      <c r="B6" t="s">
        <v>851</v>
      </c>
      <c r="D6" t="s">
        <v>838</v>
      </c>
      <c r="E6" t="s">
        <v>842</v>
      </c>
      <c r="F6" t="s">
        <v>466</v>
      </c>
    </row>
    <row r="7" spans="1:19" x14ac:dyDescent="0.25">
      <c r="A7" t="s">
        <v>1099</v>
      </c>
      <c r="B7" t="s">
        <v>852</v>
      </c>
      <c r="D7" t="s">
        <v>840</v>
      </c>
      <c r="E7" t="s">
        <v>841</v>
      </c>
      <c r="F7" t="s">
        <v>466</v>
      </c>
    </row>
    <row r="8" spans="1:19" x14ac:dyDescent="0.25">
      <c r="A8" t="s">
        <v>1100</v>
      </c>
      <c r="B8" t="s">
        <v>853</v>
      </c>
      <c r="D8" t="s">
        <v>866</v>
      </c>
      <c r="E8" t="s">
        <v>861</v>
      </c>
      <c r="F8" t="s">
        <v>466</v>
      </c>
    </row>
    <row r="9" spans="1:19" x14ac:dyDescent="0.25">
      <c r="A9" t="s">
        <v>1225</v>
      </c>
      <c r="B9" t="s">
        <v>854</v>
      </c>
      <c r="D9" t="s">
        <v>848</v>
      </c>
      <c r="E9" t="s">
        <v>870</v>
      </c>
      <c r="F9" t="s">
        <v>466</v>
      </c>
    </row>
    <row r="10" spans="1:19" x14ac:dyDescent="0.25">
      <c r="A10" t="s">
        <v>1102</v>
      </c>
      <c r="B10" t="s">
        <v>855</v>
      </c>
      <c r="D10" t="s">
        <v>867</v>
      </c>
      <c r="E10" t="s">
        <v>862</v>
      </c>
      <c r="F10" t="s">
        <v>466</v>
      </c>
    </row>
    <row r="11" spans="1:19" x14ac:dyDescent="0.25">
      <c r="A11" t="s">
        <v>1103</v>
      </c>
      <c r="B11" t="s">
        <v>856</v>
      </c>
      <c r="D11" t="s">
        <v>868</v>
      </c>
      <c r="E11" t="s">
        <v>863</v>
      </c>
      <c r="F11" t="s">
        <v>466</v>
      </c>
    </row>
    <row r="12" spans="1:19" x14ac:dyDescent="0.25">
      <c r="A12" t="s">
        <v>1104</v>
      </c>
      <c r="B12" t="s">
        <v>857</v>
      </c>
      <c r="D12" t="s">
        <v>869</v>
      </c>
      <c r="E12" t="s">
        <v>864</v>
      </c>
      <c r="F12" t="s">
        <v>466</v>
      </c>
    </row>
    <row r="13" spans="1:19" x14ac:dyDescent="0.25">
      <c r="A13" t="s">
        <v>1105</v>
      </c>
      <c r="B13" t="s">
        <v>858</v>
      </c>
      <c r="D13" t="s">
        <v>849</v>
      </c>
      <c r="E13" t="s">
        <v>865</v>
      </c>
      <c r="F13" t="s">
        <v>466</v>
      </c>
    </row>
    <row r="14" spans="1:19" x14ac:dyDescent="0.25">
      <c r="A14" t="s">
        <v>980</v>
      </c>
      <c r="B14" t="s">
        <v>981</v>
      </c>
      <c r="D14" t="s">
        <v>982</v>
      </c>
      <c r="F14" t="s">
        <v>466</v>
      </c>
    </row>
    <row r="15" spans="1:19" x14ac:dyDescent="0.25">
      <c r="A15" t="s">
        <v>987</v>
      </c>
      <c r="B15" t="s">
        <v>1010</v>
      </c>
      <c r="D15" t="s">
        <v>987</v>
      </c>
      <c r="F15" t="s">
        <v>466</v>
      </c>
    </row>
    <row r="16" spans="1:19" x14ac:dyDescent="0.25">
      <c r="A16" t="s">
        <v>988</v>
      </c>
      <c r="B16" t="s">
        <v>1011</v>
      </c>
      <c r="D16" t="s">
        <v>988</v>
      </c>
      <c r="F16" t="s">
        <v>466</v>
      </c>
    </row>
    <row r="17" spans="1:6" x14ac:dyDescent="0.25">
      <c r="A17" t="s">
        <v>989</v>
      </c>
      <c r="B17" t="s">
        <v>1012</v>
      </c>
      <c r="D17" t="s">
        <v>989</v>
      </c>
      <c r="F17" t="s">
        <v>466</v>
      </c>
    </row>
    <row r="18" spans="1:6" x14ac:dyDescent="0.25">
      <c r="A18" t="s">
        <v>990</v>
      </c>
      <c r="B18" t="s">
        <v>1013</v>
      </c>
      <c r="D18" t="s">
        <v>990</v>
      </c>
      <c r="F18" t="s">
        <v>466</v>
      </c>
    </row>
    <row r="19" spans="1:6" x14ac:dyDescent="0.25">
      <c r="A19" t="s">
        <v>994</v>
      </c>
      <c r="B19" t="s">
        <v>1014</v>
      </c>
      <c r="D19" t="s">
        <v>994</v>
      </c>
      <c r="F19" t="s">
        <v>466</v>
      </c>
    </row>
    <row r="20" spans="1:6" x14ac:dyDescent="0.25">
      <c r="A20" t="s">
        <v>995</v>
      </c>
      <c r="B20" t="s">
        <v>1015</v>
      </c>
      <c r="D20" t="s">
        <v>995</v>
      </c>
      <c r="F20" t="s">
        <v>466</v>
      </c>
    </row>
    <row r="21" spans="1:6" x14ac:dyDescent="0.25">
      <c r="A21" t="s">
        <v>996</v>
      </c>
      <c r="B21" t="s">
        <v>1016</v>
      </c>
      <c r="D21" t="s">
        <v>996</v>
      </c>
      <c r="F21" t="s">
        <v>466</v>
      </c>
    </row>
    <row r="22" spans="1:6" x14ac:dyDescent="0.25">
      <c r="A22" t="s">
        <v>997</v>
      </c>
      <c r="B22" t="s">
        <v>1017</v>
      </c>
      <c r="D22" t="s">
        <v>997</v>
      </c>
      <c r="F22" t="s">
        <v>466</v>
      </c>
    </row>
    <row r="23" spans="1:6" x14ac:dyDescent="0.25">
      <c r="A23" t="s">
        <v>1000</v>
      </c>
      <c r="B23" t="s">
        <v>1001</v>
      </c>
      <c r="D23" t="s">
        <v>1002</v>
      </c>
      <c r="F23" t="s">
        <v>466</v>
      </c>
    </row>
    <row r="24" spans="1:6" x14ac:dyDescent="0.25">
      <c r="A24" t="s">
        <v>1003</v>
      </c>
      <c r="B24" t="s">
        <v>1018</v>
      </c>
      <c r="D24" t="s">
        <v>1003</v>
      </c>
      <c r="F24" t="s">
        <v>466</v>
      </c>
    </row>
    <row r="25" spans="1:6" x14ac:dyDescent="0.25">
      <c r="A25" t="s">
        <v>836</v>
      </c>
      <c r="B25" t="s">
        <v>850</v>
      </c>
      <c r="D25" t="s">
        <v>836</v>
      </c>
      <c r="E25" t="s">
        <v>983</v>
      </c>
      <c r="F25" t="s">
        <v>467</v>
      </c>
    </row>
    <row r="26" spans="1:6" x14ac:dyDescent="0.25">
      <c r="A26" t="s">
        <v>838</v>
      </c>
      <c r="B26" t="s">
        <v>851</v>
      </c>
      <c r="D26" t="s">
        <v>838</v>
      </c>
      <c r="E26" t="s">
        <v>1025</v>
      </c>
      <c r="F26" t="s">
        <v>467</v>
      </c>
    </row>
    <row r="27" spans="1:6" x14ac:dyDescent="0.25">
      <c r="A27" t="s">
        <v>839</v>
      </c>
      <c r="B27" t="s">
        <v>852</v>
      </c>
      <c r="D27" t="s">
        <v>1023</v>
      </c>
      <c r="E27" t="s">
        <v>1024</v>
      </c>
      <c r="F27" t="s">
        <v>467</v>
      </c>
    </row>
    <row r="28" spans="1:6" x14ac:dyDescent="0.25">
      <c r="A28" t="s">
        <v>843</v>
      </c>
      <c r="B28" t="s">
        <v>853</v>
      </c>
      <c r="D28" t="s">
        <v>1026</v>
      </c>
      <c r="E28" t="s">
        <v>1027</v>
      </c>
      <c r="F28" t="s">
        <v>467</v>
      </c>
    </row>
    <row r="29" spans="1:6" x14ac:dyDescent="0.25">
      <c r="A29" t="s">
        <v>1225</v>
      </c>
      <c r="B29" t="s">
        <v>854</v>
      </c>
      <c r="D29" t="s">
        <v>1026</v>
      </c>
      <c r="E29" t="s">
        <v>1027</v>
      </c>
      <c r="F29" t="s">
        <v>467</v>
      </c>
    </row>
    <row r="30" spans="1:6" x14ac:dyDescent="0.25">
      <c r="A30" t="s">
        <v>845</v>
      </c>
      <c r="B30" t="s">
        <v>855</v>
      </c>
      <c r="D30" t="s">
        <v>1028</v>
      </c>
      <c r="E30" t="s">
        <v>1029</v>
      </c>
      <c r="F30" t="s">
        <v>467</v>
      </c>
    </row>
    <row r="31" spans="1:6" x14ac:dyDescent="0.25">
      <c r="A31" t="s">
        <v>846</v>
      </c>
      <c r="B31" t="s">
        <v>1030</v>
      </c>
      <c r="D31" t="s">
        <v>1031</v>
      </c>
      <c r="E31" t="s">
        <v>1032</v>
      </c>
      <c r="F31" t="s">
        <v>467</v>
      </c>
    </row>
    <row r="32" spans="1:6" x14ac:dyDescent="0.25">
      <c r="A32" t="s">
        <v>846</v>
      </c>
      <c r="B32" t="s">
        <v>856</v>
      </c>
      <c r="D32" t="s">
        <v>1021</v>
      </c>
      <c r="E32" t="s">
        <v>1022</v>
      </c>
      <c r="F32" t="s">
        <v>467</v>
      </c>
    </row>
    <row r="33" spans="1:6" x14ac:dyDescent="0.25">
      <c r="A33" t="s">
        <v>847</v>
      </c>
      <c r="B33" t="s">
        <v>857</v>
      </c>
      <c r="D33" t="s">
        <v>1028</v>
      </c>
      <c r="E33" t="s">
        <v>1029</v>
      </c>
      <c r="F33" t="s">
        <v>467</v>
      </c>
    </row>
    <row r="34" spans="1:6" x14ac:dyDescent="0.25">
      <c r="A34" t="s">
        <v>849</v>
      </c>
      <c r="B34" t="s">
        <v>858</v>
      </c>
      <c r="D34" t="s">
        <v>849</v>
      </c>
      <c r="E34" t="s">
        <v>1019</v>
      </c>
      <c r="F34" t="s">
        <v>467</v>
      </c>
    </row>
    <row r="35" spans="1:6" x14ac:dyDescent="0.25">
      <c r="A35" t="s">
        <v>980</v>
      </c>
      <c r="B35" t="s">
        <v>981</v>
      </c>
      <c r="D35" t="s">
        <v>982</v>
      </c>
      <c r="E35" t="s">
        <v>1020</v>
      </c>
      <c r="F35" t="s">
        <v>467</v>
      </c>
    </row>
    <row r="36" spans="1:6" x14ac:dyDescent="0.25">
      <c r="A36" t="s">
        <v>987</v>
      </c>
      <c r="B36" t="s">
        <v>1010</v>
      </c>
      <c r="D36" t="s">
        <v>987</v>
      </c>
      <c r="F36" t="s">
        <v>467</v>
      </c>
    </row>
    <row r="37" spans="1:6" x14ac:dyDescent="0.25">
      <c r="A37" t="s">
        <v>988</v>
      </c>
      <c r="B37" t="s">
        <v>1011</v>
      </c>
      <c r="D37" t="s">
        <v>988</v>
      </c>
      <c r="F37" t="s">
        <v>467</v>
      </c>
    </row>
    <row r="38" spans="1:6" x14ac:dyDescent="0.25">
      <c r="A38" t="s">
        <v>989</v>
      </c>
      <c r="B38" t="s">
        <v>1012</v>
      </c>
      <c r="D38" t="s">
        <v>989</v>
      </c>
      <c r="F38" t="s">
        <v>467</v>
      </c>
    </row>
    <row r="39" spans="1:6" x14ac:dyDescent="0.25">
      <c r="A39" t="s">
        <v>990</v>
      </c>
      <c r="B39" t="s">
        <v>1013</v>
      </c>
      <c r="D39" t="s">
        <v>990</v>
      </c>
      <c r="F39" t="s">
        <v>467</v>
      </c>
    </row>
    <row r="40" spans="1:6" x14ac:dyDescent="0.25">
      <c r="A40" t="s">
        <v>994</v>
      </c>
      <c r="B40" t="s">
        <v>1014</v>
      </c>
      <c r="D40" t="s">
        <v>994</v>
      </c>
      <c r="F40" t="s">
        <v>467</v>
      </c>
    </row>
    <row r="41" spans="1:6" x14ac:dyDescent="0.25">
      <c r="A41" t="s">
        <v>995</v>
      </c>
      <c r="B41" t="s">
        <v>1015</v>
      </c>
      <c r="D41" t="s">
        <v>995</v>
      </c>
      <c r="F41" t="s">
        <v>467</v>
      </c>
    </row>
    <row r="42" spans="1:6" x14ac:dyDescent="0.25">
      <c r="A42" t="s">
        <v>996</v>
      </c>
      <c r="B42" t="s">
        <v>1016</v>
      </c>
      <c r="D42" t="s">
        <v>996</v>
      </c>
      <c r="F42" t="s">
        <v>467</v>
      </c>
    </row>
    <row r="43" spans="1:6" x14ac:dyDescent="0.25">
      <c r="A43" t="s">
        <v>997</v>
      </c>
      <c r="B43" t="s">
        <v>1017</v>
      </c>
      <c r="D43" t="s">
        <v>997</v>
      </c>
      <c r="F43" t="s">
        <v>467</v>
      </c>
    </row>
    <row r="44" spans="1:6" x14ac:dyDescent="0.25">
      <c r="A44" t="s">
        <v>1000</v>
      </c>
      <c r="B44" t="s">
        <v>1001</v>
      </c>
      <c r="D44" t="s">
        <v>1002</v>
      </c>
      <c r="F44" t="s">
        <v>467</v>
      </c>
    </row>
    <row r="45" spans="1:6" x14ac:dyDescent="0.25">
      <c r="A45" t="s">
        <v>1003</v>
      </c>
      <c r="B45" t="s">
        <v>1018</v>
      </c>
      <c r="D45" t="s">
        <v>1003</v>
      </c>
      <c r="F45" t="s">
        <v>467</v>
      </c>
    </row>
    <row r="46" spans="1:6" x14ac:dyDescent="0.25">
      <c r="A46" t="s">
        <v>973</v>
      </c>
      <c r="B46" t="s">
        <v>974</v>
      </c>
      <c r="D46" t="s">
        <v>973</v>
      </c>
      <c r="F46" t="s">
        <v>427</v>
      </c>
    </row>
    <row r="47" spans="1:6" x14ac:dyDescent="0.25">
      <c r="A47" t="s">
        <v>975</v>
      </c>
      <c r="B47" t="s">
        <v>976</v>
      </c>
      <c r="D47" t="s">
        <v>975</v>
      </c>
      <c r="F47" t="s">
        <v>427</v>
      </c>
    </row>
    <row r="48" spans="1:6" x14ac:dyDescent="0.25">
      <c r="A48" t="s">
        <v>977</v>
      </c>
      <c r="B48" t="s">
        <v>978</v>
      </c>
      <c r="D48" t="s">
        <v>979</v>
      </c>
      <c r="F48" t="s">
        <v>427</v>
      </c>
    </row>
    <row r="49" spans="1:6" x14ac:dyDescent="0.25">
      <c r="A49" t="s">
        <v>985</v>
      </c>
      <c r="B49" t="s">
        <v>986</v>
      </c>
      <c r="D49" t="s">
        <v>985</v>
      </c>
      <c r="F49" t="s">
        <v>427</v>
      </c>
    </row>
    <row r="50" spans="1:6" x14ac:dyDescent="0.25">
      <c r="A50" t="s">
        <v>991</v>
      </c>
      <c r="B50" t="s">
        <v>992</v>
      </c>
      <c r="D50" t="s">
        <v>993</v>
      </c>
      <c r="F50" t="s">
        <v>427</v>
      </c>
    </row>
    <row r="51" spans="1:6" x14ac:dyDescent="0.25">
      <c r="A51" t="s">
        <v>998</v>
      </c>
      <c r="B51" t="s">
        <v>999</v>
      </c>
      <c r="D51" t="s">
        <v>1008</v>
      </c>
      <c r="F51" t="s">
        <v>427</v>
      </c>
    </row>
    <row r="52" spans="1:6" x14ac:dyDescent="0.25">
      <c r="A52" t="s">
        <v>1004</v>
      </c>
      <c r="B52" t="s">
        <v>1009</v>
      </c>
      <c r="D52" t="s">
        <v>1007</v>
      </c>
      <c r="F52" t="s">
        <v>427</v>
      </c>
    </row>
    <row r="53" spans="1:6" x14ac:dyDescent="0.25">
      <c r="A53" t="s">
        <v>1005</v>
      </c>
      <c r="B53" t="s">
        <v>1006</v>
      </c>
      <c r="D53" t="s">
        <v>1005</v>
      </c>
      <c r="F53" t="s">
        <v>427</v>
      </c>
    </row>
  </sheetData>
  <conditionalFormatting sqref="B5:B53">
    <cfRule type="duplicateValues" dxfId="6" priority="1"/>
  </conditionalFormatting>
  <dataValidations count="1">
    <dataValidation type="list" allowBlank="1" showInputMessage="1" showErrorMessage="1" sqref="G5:G53" xr:uid="{0909D900-F6A0-4404-A219-02486A3F227A}">
      <formula1>"SI,NO"</formula1>
    </dataValidation>
  </dataValidations>
  <hyperlinks>
    <hyperlink ref="E33" r:id="rId1" display="https://www.ucm.es/galenica/directorio?id=9941" xr:uid="{92ABB2E9-C24D-4135-A5B3-9F2F43E28C09}"/>
  </hyperlinks>
  <pageMargins left="0.7" right="0.7" top="0.75" bottom="0.75" header="0.3" footer="0.3"/>
  <pageSetup paperSize="9" orientation="portrait" r:id="rId2"/>
  <legacyDrawing r:id="rId3"/>
  <tableParts count="1">
    <tablePart r:id="rId4"/>
  </tableParts>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Hojas de cálculo</vt:lpstr>
      </vt:variant>
      <vt:variant>
        <vt:i4>21</vt:i4>
      </vt:variant>
      <vt:variant>
        <vt:lpstr>Rangos con nombre</vt:lpstr>
      </vt:variant>
      <vt:variant>
        <vt:i4>16</vt:i4>
      </vt:variant>
    </vt:vector>
  </HeadingPairs>
  <TitlesOfParts>
    <vt:vector size="37" baseType="lpstr">
      <vt:lpstr>INSTRUCCIONES</vt:lpstr>
      <vt:lpstr>FICHA</vt:lpstr>
      <vt:lpstr>GEA</vt:lpstr>
      <vt:lpstr>INFORMES</vt:lpstr>
      <vt:lpstr>GRUPO_INTERES</vt:lpstr>
      <vt:lpstr>REQUISITOS</vt:lpstr>
      <vt:lpstr>SISCAL (criterios)</vt:lpstr>
      <vt:lpstr>SISCAL (directrices)</vt:lpstr>
      <vt:lpstr>CARGOS</vt:lpstr>
      <vt:lpstr>RESPONSABILIDADES</vt:lpstr>
      <vt:lpstr>Hoja1</vt:lpstr>
      <vt:lpstr>DOCUMENTOS</vt:lpstr>
      <vt:lpstr>SERVIDOR</vt:lpstr>
      <vt:lpstr>EVIDENCIAS</vt:lpstr>
      <vt:lpstr>INDICADORES</vt:lpstr>
      <vt:lpstr>NORMATIVA</vt:lpstr>
      <vt:lpstr>COMUNICACIONES</vt:lpstr>
      <vt:lpstr>DOC02 (directrices)</vt:lpstr>
      <vt:lpstr>DOC02 (criterios)</vt:lpstr>
      <vt:lpstr>ESG (criterios)</vt:lpstr>
      <vt:lpstr>ESG (directrices)</vt:lpstr>
      <vt:lpstr>LISTA_CARGOS</vt:lpstr>
      <vt:lpstr>LISTA_CENTROS</vt:lpstr>
      <vt:lpstr>LISTA_CENTROS_CODIGOS</vt:lpstr>
      <vt:lpstr>LISTA_DIRECTRIZ_ID</vt:lpstr>
      <vt:lpstr>LISTA_DOC02_CRITERIOS</vt:lpstr>
      <vt:lpstr>LISTA_DOC02_CRITERIOS_COMPLETOS</vt:lpstr>
      <vt:lpstr>LISTA_DOC02_DIRECTRICES</vt:lpstr>
      <vt:lpstr>LISTA_ESG_CRITERIOS</vt:lpstr>
      <vt:lpstr>LISTA_ESG_CRITERIOS_COMPLETOS</vt:lpstr>
      <vt:lpstr>LISTA_GRUPO_INTERES_TIPO_SISCAL</vt:lpstr>
      <vt:lpstr>LISTA_PARTE_INTERESADA</vt:lpstr>
      <vt:lpstr>LISTA_PARTE_OINTEREESADA</vt:lpstr>
      <vt:lpstr>LISTA_PROCEDIMIENTOS_CODIGO</vt:lpstr>
      <vt:lpstr>LISTA_SISCAL_CRITERIOS</vt:lpstr>
      <vt:lpstr>NOMBRE_CENTRO</vt:lpstr>
      <vt:lpstr>NOMBRE_CENTRO_CODIGO</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MODELO AUDIT UCM</dc:title>
  <dc:creator>Ivan</dc:creator>
  <cp:lastModifiedBy>Ivan Diago</cp:lastModifiedBy>
  <cp:lastPrinted>2025-03-31T10:23:17Z</cp:lastPrinted>
  <dcterms:created xsi:type="dcterms:W3CDTF">2015-06-05T18:19:34Z</dcterms:created>
  <dcterms:modified xsi:type="dcterms:W3CDTF">2025-06-27T12:50:08Z</dcterms:modified>
</cp:coreProperties>
</file>