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Pablo Alonso\Desktop\Estadísticas\"/>
    </mc:Choice>
  </mc:AlternateContent>
  <xr:revisionPtr revIDLastSave="0" documentId="13_ncr:1_{E8C88F11-F333-4687-ABB4-222820FF299C}" xr6:coauthVersionLast="47" xr6:coauthVersionMax="47" xr10:uidLastSave="{00000000-0000-0000-0000-000000000000}"/>
  <bookViews>
    <workbookView xWindow="3585" yWindow="3585" windowWidth="21600" windowHeight="11385" xr2:uid="{00000000-000D-0000-FFFF-FFFF00000000}"/>
  </bookViews>
  <sheets>
    <sheet name="Hoja1" sheetId="1" r:id="rId1"/>
    <sheet name="Hoja2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" l="1"/>
  <c r="I2" i="1"/>
  <c r="I4" i="1"/>
  <c r="AM51" i="1"/>
  <c r="J1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AG117" i="1"/>
  <c r="J116" i="1"/>
  <c r="AB115" i="1"/>
  <c r="J115" i="1"/>
  <c r="J114" i="1"/>
  <c r="AM113" i="1"/>
  <c r="AM117" i="1"/>
  <c r="AB113" i="1"/>
  <c r="J112" i="1"/>
  <c r="J111" i="1"/>
  <c r="J110" i="1"/>
  <c r="J109" i="1"/>
  <c r="J108" i="1"/>
  <c r="AM106" i="1"/>
  <c r="G106" i="1"/>
  <c r="J105" i="1"/>
  <c r="J104" i="1"/>
  <c r="J103" i="1"/>
  <c r="J102" i="1"/>
  <c r="AM101" i="1"/>
  <c r="L101" i="1"/>
  <c r="L107" i="1"/>
  <c r="G101" i="1"/>
  <c r="J100" i="1"/>
  <c r="J99" i="1"/>
  <c r="J98" i="1"/>
  <c r="J97" i="1"/>
  <c r="AM96" i="1"/>
  <c r="AI96" i="1"/>
  <c r="AI107" i="1"/>
  <c r="G96" i="1"/>
  <c r="J95" i="1"/>
  <c r="J94" i="1"/>
  <c r="J93" i="1"/>
  <c r="J92" i="1"/>
  <c r="Q91" i="1"/>
  <c r="Q107" i="1"/>
  <c r="J90" i="1"/>
  <c r="J89" i="1"/>
  <c r="J88" i="1"/>
  <c r="J87" i="1"/>
  <c r="J86" i="1"/>
  <c r="J85" i="1"/>
  <c r="J84" i="1"/>
  <c r="L83" i="1"/>
  <c r="J83" i="1"/>
  <c r="G83" i="1"/>
  <c r="J82" i="1"/>
  <c r="J81" i="1"/>
  <c r="J80" i="1"/>
  <c r="J79" i="1"/>
  <c r="L78" i="1"/>
  <c r="J78" i="1"/>
  <c r="G78" i="1"/>
  <c r="J77" i="1"/>
  <c r="J76" i="1"/>
  <c r="J75" i="1"/>
  <c r="J74" i="1"/>
  <c r="L73" i="1"/>
  <c r="J73" i="1"/>
  <c r="G73" i="1"/>
  <c r="J72" i="1"/>
  <c r="J71" i="1"/>
  <c r="J70" i="1"/>
  <c r="J69" i="1"/>
  <c r="AB68" i="1"/>
  <c r="L68" i="1"/>
  <c r="G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5" i="1"/>
  <c r="I204" i="1"/>
  <c r="I130" i="1"/>
  <c r="I228" i="1"/>
  <c r="I210" i="1"/>
  <c r="I187" i="1"/>
  <c r="I163" i="1"/>
  <c r="I131" i="1"/>
  <c r="I99" i="1"/>
  <c r="I67" i="1"/>
  <c r="I35" i="1"/>
  <c r="I244" i="1"/>
  <c r="I226" i="1"/>
  <c r="I203" i="1"/>
  <c r="I180" i="1"/>
  <c r="I155" i="1"/>
  <c r="I123" i="1"/>
  <c r="I59" i="1"/>
  <c r="I27" i="1"/>
  <c r="I66" i="1"/>
  <c r="I243" i="1"/>
  <c r="I220" i="1"/>
  <c r="I202" i="1"/>
  <c r="I179" i="1"/>
  <c r="I154" i="1"/>
  <c r="I122" i="1"/>
  <c r="I90" i="1"/>
  <c r="I58" i="1"/>
  <c r="I26" i="1"/>
  <c r="I98" i="1"/>
  <c r="I242" i="1"/>
  <c r="I219" i="1"/>
  <c r="I196" i="1"/>
  <c r="I178" i="1"/>
  <c r="I147" i="1"/>
  <c r="I115" i="1"/>
  <c r="I83" i="1"/>
  <c r="I51" i="1"/>
  <c r="I19" i="1"/>
  <c r="I227" i="1"/>
  <c r="I34" i="1"/>
  <c r="I236" i="1"/>
  <c r="I218" i="1"/>
  <c r="I195" i="1"/>
  <c r="I172" i="1"/>
  <c r="I146" i="1"/>
  <c r="I114" i="1"/>
  <c r="I82" i="1"/>
  <c r="I50" i="1"/>
  <c r="I18" i="1"/>
  <c r="I186" i="1"/>
  <c r="I235" i="1"/>
  <c r="I212" i="1"/>
  <c r="I194" i="1"/>
  <c r="I171" i="1"/>
  <c r="I139" i="1"/>
  <c r="I75" i="1"/>
  <c r="I43" i="1"/>
  <c r="I11" i="1"/>
  <c r="I162" i="1"/>
  <c r="I234" i="1"/>
  <c r="I211" i="1"/>
  <c r="I188" i="1"/>
  <c r="I170" i="1"/>
  <c r="I138" i="1"/>
  <c r="I74" i="1"/>
  <c r="I42" i="1"/>
  <c r="I10" i="1"/>
  <c r="I241" i="1"/>
  <c r="I233" i="1"/>
  <c r="I225" i="1"/>
  <c r="I217" i="1"/>
  <c r="I209" i="1"/>
  <c r="I201" i="1"/>
  <c r="I193" i="1"/>
  <c r="I185" i="1"/>
  <c r="I177" i="1"/>
  <c r="I169" i="1"/>
  <c r="I161" i="1"/>
  <c r="I153" i="1"/>
  <c r="I145" i="1"/>
  <c r="I137" i="1"/>
  <c r="I129" i="1"/>
  <c r="I121" i="1"/>
  <c r="I105" i="1"/>
  <c r="I97" i="1"/>
  <c r="I89" i="1"/>
  <c r="I81" i="1"/>
  <c r="I73" i="1"/>
  <c r="I65" i="1"/>
  <c r="I57" i="1"/>
  <c r="I49" i="1"/>
  <c r="I41" i="1"/>
  <c r="I33" i="1"/>
  <c r="I25" i="1"/>
  <c r="I17" i="1"/>
  <c r="I9" i="1"/>
  <c r="I240" i="1"/>
  <c r="I232" i="1"/>
  <c r="I224" i="1"/>
  <c r="I216" i="1"/>
  <c r="I208" i="1"/>
  <c r="I200" i="1"/>
  <c r="I192" i="1"/>
  <c r="I184" i="1"/>
  <c r="I176" i="1"/>
  <c r="I168" i="1"/>
  <c r="I160" i="1"/>
  <c r="I152" i="1"/>
  <c r="I144" i="1"/>
  <c r="I136" i="1"/>
  <c r="I128" i="1"/>
  <c r="I120" i="1"/>
  <c r="I112" i="1"/>
  <c r="I104" i="1"/>
  <c r="I88" i="1"/>
  <c r="I80" i="1"/>
  <c r="I72" i="1"/>
  <c r="I64" i="1"/>
  <c r="I56" i="1"/>
  <c r="I48" i="1"/>
  <c r="I40" i="1"/>
  <c r="I32" i="1"/>
  <c r="I24" i="1"/>
  <c r="I16" i="1"/>
  <c r="I8" i="1"/>
  <c r="I239" i="1"/>
  <c r="I231" i="1"/>
  <c r="I223" i="1"/>
  <c r="I215" i="1"/>
  <c r="I207" i="1"/>
  <c r="I199" i="1"/>
  <c r="I191" i="1"/>
  <c r="I183" i="1"/>
  <c r="I175" i="1"/>
  <c r="I167" i="1"/>
  <c r="I159" i="1"/>
  <c r="I151" i="1"/>
  <c r="I143" i="1"/>
  <c r="I135" i="1"/>
  <c r="I127" i="1"/>
  <c r="I119" i="1"/>
  <c r="I111" i="1"/>
  <c r="I103" i="1"/>
  <c r="I95" i="1"/>
  <c r="I87" i="1"/>
  <c r="I79" i="1"/>
  <c r="I71" i="1"/>
  <c r="I63" i="1"/>
  <c r="I55" i="1"/>
  <c r="I47" i="1"/>
  <c r="I39" i="1"/>
  <c r="I31" i="1"/>
  <c r="I23" i="1"/>
  <c r="I15" i="1"/>
  <c r="I7" i="1"/>
  <c r="I3" i="1"/>
  <c r="I238" i="1"/>
  <c r="I230" i="1"/>
  <c r="I222" i="1"/>
  <c r="I214" i="1"/>
  <c r="I206" i="1"/>
  <c r="I198" i="1"/>
  <c r="I190" i="1"/>
  <c r="I182" i="1"/>
  <c r="I174" i="1"/>
  <c r="I166" i="1"/>
  <c r="I158" i="1"/>
  <c r="I150" i="1"/>
  <c r="I142" i="1"/>
  <c r="I134" i="1"/>
  <c r="I126" i="1"/>
  <c r="I118" i="1"/>
  <c r="I110" i="1"/>
  <c r="I102" i="1"/>
  <c r="I94" i="1"/>
  <c r="I86" i="1"/>
  <c r="I78" i="1"/>
  <c r="I70" i="1"/>
  <c r="I62" i="1"/>
  <c r="I54" i="1"/>
  <c r="I46" i="1"/>
  <c r="I38" i="1"/>
  <c r="I30" i="1"/>
  <c r="I22" i="1"/>
  <c r="I14" i="1"/>
  <c r="I6" i="1"/>
  <c r="I245" i="1"/>
  <c r="I237" i="1"/>
  <c r="I229" i="1"/>
  <c r="I221" i="1"/>
  <c r="I213" i="1"/>
  <c r="I205" i="1"/>
  <c r="I197" i="1"/>
  <c r="I189" i="1"/>
  <c r="I181" i="1"/>
  <c r="I173" i="1"/>
  <c r="I165" i="1"/>
  <c r="I157" i="1"/>
  <c r="I149" i="1"/>
  <c r="I141" i="1"/>
  <c r="I133" i="1"/>
  <c r="I125" i="1"/>
  <c r="I109" i="1"/>
  <c r="I93" i="1"/>
  <c r="I85" i="1"/>
  <c r="I77" i="1"/>
  <c r="I69" i="1"/>
  <c r="I61" i="1"/>
  <c r="I53" i="1"/>
  <c r="I45" i="1"/>
  <c r="I37" i="1"/>
  <c r="I29" i="1"/>
  <c r="I21" i="1"/>
  <c r="I13" i="1"/>
  <c r="I5" i="1"/>
  <c r="I164" i="1"/>
  <c r="I156" i="1"/>
  <c r="I148" i="1"/>
  <c r="I140" i="1"/>
  <c r="I132" i="1"/>
  <c r="I124" i="1"/>
  <c r="I116" i="1"/>
  <c r="I108" i="1"/>
  <c r="I100" i="1"/>
  <c r="I92" i="1"/>
  <c r="I84" i="1"/>
  <c r="I76" i="1"/>
  <c r="I68" i="1"/>
  <c r="I60" i="1"/>
  <c r="I52" i="1"/>
  <c r="I44" i="1"/>
  <c r="I36" i="1"/>
  <c r="I28" i="1"/>
  <c r="I20" i="1"/>
  <c r="I12" i="1"/>
  <c r="J68" i="1"/>
  <c r="AB117" i="1"/>
  <c r="J117" i="1"/>
  <c r="I117" i="1"/>
  <c r="AM107" i="1"/>
  <c r="J107" i="1"/>
  <c r="I107" i="1"/>
  <c r="J113" i="1"/>
  <c r="I113" i="1"/>
  <c r="J106" i="1"/>
  <c r="I106" i="1"/>
  <c r="J91" i="1"/>
  <c r="I91" i="1"/>
  <c r="J96" i="1"/>
  <c r="I96" i="1"/>
  <c r="J101" i="1"/>
  <c r="I10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</author>
    <author>cdsec</author>
  </authors>
  <commentList>
    <comment ref="C34" authorId="0" shapeId="0" xr:uid="{00000000-0006-0000-0000-000001000000}">
      <text>
        <r>
          <rPr>
            <b/>
            <sz val="12"/>
            <color indexed="81"/>
            <rFont val="Tahoma"/>
            <family val="2"/>
          </rPr>
          <t>Puntos en los que es imprescincible la permanencia al menos de un miembro del personal mientras la biblioteca está abierta</t>
        </r>
      </text>
    </comment>
    <comment ref="H34" authorId="1" shapeId="0" xr:uid="{00000000-0006-0000-0000-000002000000}">
      <text>
        <r>
          <rPr>
            <sz val="18"/>
            <color indexed="81"/>
            <rFont val="Tahoma"/>
            <family val="2"/>
          </rPr>
          <t>Puntos en los que es imprescincible la permanencia al menos de un miembro del personal mientras la biblioteca está abierta</t>
        </r>
      </text>
    </comment>
    <comment ref="H129" authorId="0" shapeId="0" xr:uid="{00000000-0006-0000-0000-000003000000}">
      <text>
        <r>
          <rPr>
            <sz val="12"/>
            <color indexed="81"/>
            <rFont val="Tahoma"/>
            <family val="2"/>
          </rPr>
          <t>Número de jornadas completas de ausencia o baja del personal de la Biblioteca durante los cuales el trabajador ausente no haya sido sustituido por personal interino ( excluyendo el uso de vacaciones, días de libre disposición, día del patrón, puentes legalmente reconocidos en el calendario laboral y días de cursos de formación con horario no recuperable). Solicitar el dato al servicio de personal del centro.</t>
        </r>
      </text>
    </comment>
  </commentList>
</comments>
</file>

<file path=xl/sharedStrings.xml><?xml version="1.0" encoding="utf-8"?>
<sst xmlns="http://schemas.openxmlformats.org/spreadsheetml/2006/main" count="512" uniqueCount="351">
  <si>
    <t>BBA</t>
  </si>
  <si>
    <t>BIO</t>
  </si>
  <si>
    <t>BYD</t>
  </si>
  <si>
    <t>CEE</t>
  </si>
  <si>
    <t>FIS</t>
  </si>
  <si>
    <t>GEO</t>
  </si>
  <si>
    <t>INF</t>
  </si>
  <si>
    <t>MAT</t>
  </si>
  <si>
    <t>CPS</t>
  </si>
  <si>
    <t>QUI</t>
  </si>
  <si>
    <t>DER</t>
  </si>
  <si>
    <t>EDU</t>
  </si>
  <si>
    <t>FAR</t>
  </si>
  <si>
    <t>FLL</t>
  </si>
  <si>
    <t>FLS</t>
  </si>
  <si>
    <t>GHI</t>
  </si>
  <si>
    <t>FDI</t>
  </si>
  <si>
    <t>MED</t>
  </si>
  <si>
    <t>ODO</t>
  </si>
  <si>
    <t>PSI</t>
  </si>
  <si>
    <t>VET</t>
  </si>
  <si>
    <t>ENF</t>
  </si>
  <si>
    <t>EST</t>
  </si>
  <si>
    <t>EMP</t>
  </si>
  <si>
    <t>OPT</t>
  </si>
  <si>
    <t>TRS</t>
  </si>
  <si>
    <t>BHI</t>
  </si>
  <si>
    <t>TES</t>
  </si>
  <si>
    <t>SEC</t>
  </si>
  <si>
    <t>BUC</t>
  </si>
  <si>
    <t>USUARIOS</t>
  </si>
  <si>
    <t>1.1.</t>
  </si>
  <si>
    <t>USUARIOS POTENCIALES</t>
  </si>
  <si>
    <t>1.1.1.</t>
  </si>
  <si>
    <t>PROFESORES E INVESTIGADORES</t>
  </si>
  <si>
    <t>DEDICACIÓN COMPLETA</t>
  </si>
  <si>
    <t>DEDICACIÓN PARCIAL</t>
  </si>
  <si>
    <t>TOTAL PDI</t>
  </si>
  <si>
    <t>1.1.1.1</t>
  </si>
  <si>
    <t>PERSONAL INVESTIGADOR</t>
  </si>
  <si>
    <t>1.1.2.</t>
  </si>
  <si>
    <t>ALUMNOS MATRICULADOS</t>
  </si>
  <si>
    <t>Grado</t>
  </si>
  <si>
    <t>3er CICLO</t>
  </si>
  <si>
    <t>MASTER</t>
  </si>
  <si>
    <t>TOTAL ALUMNOS</t>
  </si>
  <si>
    <t>1.1.3.</t>
  </si>
  <si>
    <t>ALUMNOS DE CENTROS ADSCRITOS, TÍTULOS PROPIOS, ETC</t>
  </si>
  <si>
    <t>1.1.4</t>
  </si>
  <si>
    <t>PAS</t>
  </si>
  <si>
    <t>1.1.5.</t>
  </si>
  <si>
    <t>USUARIOS EXTERNOS</t>
  </si>
  <si>
    <t>TOTAL USUARIOS POTENCIALES (1.1.1 + 1.1.2 + 1.1.3)</t>
  </si>
  <si>
    <t>1.2.</t>
  </si>
  <si>
    <t>USUARIOS  = Nº DE ENTRADAS / 2</t>
  </si>
  <si>
    <t>HORARIO</t>
  </si>
  <si>
    <t>2.1.</t>
  </si>
  <si>
    <t>Nº DE DÍAS ABIERTO ANUALMENTE</t>
  </si>
  <si>
    <t>2.2.</t>
  </si>
  <si>
    <t>Nº DE HORAS ABIERTO SEMANALMENTE</t>
  </si>
  <si>
    <t>INSTALACIONES</t>
  </si>
  <si>
    <t>3.1.</t>
  </si>
  <si>
    <t>SUPERFICIES  ÚTILES EN m2</t>
  </si>
  <si>
    <t>SALAS DE LECTURA</t>
  </si>
  <si>
    <t>SALAS DE REVISTAS</t>
  </si>
  <si>
    <t>DEPÓSITO</t>
  </si>
  <si>
    <t>DESPACHOS</t>
  </si>
  <si>
    <t>OTROS</t>
  </si>
  <si>
    <t>TOTAL SUPERFICIE</t>
  </si>
  <si>
    <t>3.2.</t>
  </si>
  <si>
    <t>ESTANTERÍAS (m. lineales)</t>
  </si>
  <si>
    <t>ESTANTERÍAS EN DEPÓSITO</t>
  </si>
  <si>
    <t>ESTANTERÍAS EN LIBRE ACCESO</t>
  </si>
  <si>
    <t>TOTAL ESTANTERÍAS</t>
  </si>
  <si>
    <t>3.3.</t>
  </si>
  <si>
    <t>PUESTOS DE LECTURA</t>
  </si>
  <si>
    <t>SALAS GENERAL</t>
  </si>
  <si>
    <t>REVISTAS E INVESTIGACIÓN</t>
  </si>
  <si>
    <t>PUESTOS DE TRABAJO EN GRUPO</t>
  </si>
  <si>
    <t>PUESTOS SALAS DE FORMACIÓN</t>
  </si>
  <si>
    <t>TOTAL PUESTOS DE LECTURA</t>
  </si>
  <si>
    <t>3.4</t>
  </si>
  <si>
    <t>PUNTOS DE ATENCIÓN PERMANENTE</t>
  </si>
  <si>
    <t>TURNO DE MAÑANA</t>
  </si>
  <si>
    <t>TURNO DE TARDE</t>
  </si>
  <si>
    <t>EQUIPAMIENTO</t>
  </si>
  <si>
    <t>4.1</t>
  </si>
  <si>
    <t>MATERIAL INVENTARIABLE</t>
  </si>
  <si>
    <t>LECTOR MICROFORMAS</t>
  </si>
  <si>
    <t>CONTROL ANTIRROBO</t>
  </si>
  <si>
    <t>FAXES</t>
  </si>
  <si>
    <t>FOTOCOPIADORAS</t>
  </si>
  <si>
    <t>PROYECTORES</t>
  </si>
  <si>
    <t>VíDEO o DVD</t>
  </si>
  <si>
    <t>EQUIPOS DE MÚSICA</t>
  </si>
  <si>
    <t>TV</t>
  </si>
  <si>
    <t>AUTOPRÉSTAMOS</t>
  </si>
  <si>
    <t>4.2</t>
  </si>
  <si>
    <t>MATERIAL INFORMÁTICO</t>
  </si>
  <si>
    <t>4.2.3.</t>
  </si>
  <si>
    <t>ORDENADORES</t>
  </si>
  <si>
    <t>GESTIÓN INTERNA</t>
  </si>
  <si>
    <t>PRÉSTAMO</t>
  </si>
  <si>
    <t>INFORMACIÓN</t>
  </si>
  <si>
    <t>WEB OPAC</t>
  </si>
  <si>
    <t>CONSULTA PÚBLICA, CD-ROM, INTERNET</t>
  </si>
  <si>
    <t>ORDENADORES PORTÁTILES</t>
  </si>
  <si>
    <t>TOTAL ORDENADORES</t>
  </si>
  <si>
    <t>4.2.4</t>
  </si>
  <si>
    <t>IMPRESORAS</t>
  </si>
  <si>
    <t>GESTIÓN</t>
  </si>
  <si>
    <t xml:space="preserve">PÚBLICO </t>
  </si>
  <si>
    <t>TOTAL IMPRESORAS</t>
  </si>
  <si>
    <t>4.2.5.</t>
  </si>
  <si>
    <t>LECTORES ÓPTICOS C. BARRAS</t>
  </si>
  <si>
    <t>LÁPIZ ÓPTICO</t>
  </si>
  <si>
    <t>PISTOLA ÓPTICA</t>
  </si>
  <si>
    <t>TOTAL LECTORES OPT. COD. BARRAS</t>
  </si>
  <si>
    <t>4.2.8.</t>
  </si>
  <si>
    <t>ESCÁNERES</t>
  </si>
  <si>
    <t>USO PÚBLICO</t>
  </si>
  <si>
    <t>TOTAL ESCÁNERES</t>
  </si>
  <si>
    <t>GESTIÓN INTERNA OTROS</t>
  </si>
  <si>
    <t>USO PÚBLICO OTROS</t>
  </si>
  <si>
    <t>TOTAL OTROS</t>
  </si>
  <si>
    <t>PRESUPUESTO</t>
  </si>
  <si>
    <t>5.1.</t>
  </si>
  <si>
    <t>COMPRA MONOGRAFÍAS</t>
  </si>
  <si>
    <t>PRESUPUESTO BIBLIOTECA</t>
  </si>
  <si>
    <t>PRESUPUESTO DEPARTAMENTOS</t>
  </si>
  <si>
    <t>GESTIONADO POR LA BIBLIOTECA</t>
  </si>
  <si>
    <t>GESTIONADO POR DEPARTAMENTOS</t>
  </si>
  <si>
    <t>SUBVENCIONES EXTERNAS A LA UCM</t>
  </si>
  <si>
    <t>5.2.</t>
  </si>
  <si>
    <t>SUSCRIPCIONES A PUBLICACIONES PERIÓDICAS EN PAPEL</t>
  </si>
  <si>
    <t>5.3.</t>
  </si>
  <si>
    <t>MATERIAL NO LIBRARIO</t>
  </si>
  <si>
    <t>5.4.</t>
  </si>
  <si>
    <t>ENCUADERNACIÓN RESTAURACIÓN</t>
  </si>
  <si>
    <t>5.5.</t>
  </si>
  <si>
    <t>5.6.</t>
  </si>
  <si>
    <t>MATERIAL OFICINA</t>
  </si>
  <si>
    <t>5.7.</t>
  </si>
  <si>
    <t>MOBILIARIO</t>
  </si>
  <si>
    <t>5.8.</t>
  </si>
  <si>
    <t>COMPRA O ACCESO A INFORMACIÓN ELECTRÓNICA</t>
  </si>
  <si>
    <t xml:space="preserve">5.8.1 </t>
  </si>
  <si>
    <t>BASES DE  DATOS EN INSTALACIÓN LOCAL</t>
  </si>
  <si>
    <t>5.8.2</t>
  </si>
  <si>
    <t xml:space="preserve"> BASES DE  DATOS EN LÍNEA</t>
  </si>
  <si>
    <t>5.8.3</t>
  </si>
  <si>
    <t>REVISTAS ELECTRÓNICAS</t>
  </si>
  <si>
    <t>5.8.4</t>
  </si>
  <si>
    <t>LIBROS ELECTRÓNICOS</t>
  </si>
  <si>
    <t>TOTAL GASTO EN INFORMACIÓN ELECTRÓNICA</t>
  </si>
  <si>
    <t>5.9.</t>
  </si>
  <si>
    <t>TOTAL PRESUPUESTO</t>
  </si>
  <si>
    <t>PERSONAL</t>
  </si>
  <si>
    <t>6.1.</t>
  </si>
  <si>
    <t>FUNCIONARIOS/LABORALES MAÑANA O J.P. (MAÑANA)</t>
  </si>
  <si>
    <t>GRUPO A o B (Dir, Subdir o J. Serv.)</t>
  </si>
  <si>
    <t xml:space="preserve">Área Directiva </t>
  </si>
  <si>
    <t>GRUPO B o C orgánicos (JPIE)</t>
  </si>
  <si>
    <t>Área técnica</t>
  </si>
  <si>
    <t>GRUPO C1, C2 o JSP</t>
  </si>
  <si>
    <t>Área auxiliar</t>
  </si>
  <si>
    <t>6.2.</t>
  </si>
  <si>
    <t>FUNCIONARIOS/LABORALES TARDE O J.P. (TARDE)</t>
  </si>
  <si>
    <t>6.3.</t>
  </si>
  <si>
    <t>Becarios</t>
  </si>
  <si>
    <t>Mañana</t>
  </si>
  <si>
    <t>Tarde</t>
  </si>
  <si>
    <t>TOTAL PERSONAL DE PLANTILLA</t>
  </si>
  <si>
    <t>DÍAS DE AUSENCIA O BAJA NO SUSTITUÍDOS (DE PLANTILLA)</t>
  </si>
  <si>
    <t>NÚMERO DE DÍAS</t>
  </si>
  <si>
    <t>FONDO BIBLIOGRÁFICO</t>
  </si>
  <si>
    <t>LIBROS</t>
  </si>
  <si>
    <t>7.1.</t>
  </si>
  <si>
    <t>LIBROS INGRESADOS EN EL AÑO</t>
  </si>
  <si>
    <t>COMPRA</t>
  </si>
  <si>
    <t>DONATIVO</t>
  </si>
  <si>
    <t>CANJE</t>
  </si>
  <si>
    <t>SIN ESPECIFICAR</t>
  </si>
  <si>
    <t>LIBROS INGRESADOS</t>
  </si>
  <si>
    <t>7.2.</t>
  </si>
  <si>
    <t>LIBROS POR SIGLO DE EDICIÓN</t>
  </si>
  <si>
    <t>XV</t>
  </si>
  <si>
    <t>XVI</t>
  </si>
  <si>
    <t>XVII</t>
  </si>
  <si>
    <t>XVIII</t>
  </si>
  <si>
    <t>XIX</t>
  </si>
  <si>
    <t>XX</t>
  </si>
  <si>
    <t>XXI</t>
  </si>
  <si>
    <t>Fecha desconocida</t>
  </si>
  <si>
    <t>TOTAL LIBROS IMPRESOS (incluidos en catálogo)</t>
  </si>
  <si>
    <t>Ejemplares</t>
  </si>
  <si>
    <t>7.3.</t>
  </si>
  <si>
    <t>Archivos de ordenador</t>
  </si>
  <si>
    <t>Artículos</t>
  </si>
  <si>
    <t>Audiovisuales</t>
  </si>
  <si>
    <t>Juegos</t>
  </si>
  <si>
    <t>Kits</t>
  </si>
  <si>
    <t>Libros</t>
  </si>
  <si>
    <t>Mapas</t>
  </si>
  <si>
    <t>Materiales de archivo</t>
  </si>
  <si>
    <t>Multimedia</t>
  </si>
  <si>
    <t>Publicaciónes periódicas</t>
  </si>
  <si>
    <t>Otros</t>
  </si>
  <si>
    <t>8.5</t>
  </si>
  <si>
    <t>PENDIENTES DE CATALOGACIÓN</t>
  </si>
  <si>
    <t>PENDIENTES DE CATALOGAR EN BIBLIOTECA</t>
  </si>
  <si>
    <t>PENDIENTES DE CATALOGAR EN DTOS</t>
  </si>
  <si>
    <t>TOTAL PENDIENTES CATALOGAR</t>
  </si>
  <si>
    <t>TOTAL COLECCIONES DE PUBLICACIONES PERIÓDICAS EN PAPEL</t>
  </si>
  <si>
    <t>L.A.</t>
  </si>
  <si>
    <t>11.3.</t>
  </si>
  <si>
    <t>VOLUMENES EN LIBRE ACCESO</t>
  </si>
  <si>
    <t xml:space="preserve">12.2. </t>
  </si>
  <si>
    <t>PRÉSTAMO MANUAL DE DISPOSITIVOS</t>
  </si>
  <si>
    <t>SALAS, MESAS DE TRABAJO</t>
  </si>
  <si>
    <t>12.3.</t>
  </si>
  <si>
    <t>CARNÉS VIGENTES (CURSO ACADÉMICO)</t>
  </si>
  <si>
    <t>VISITANTES EVENTUALES</t>
  </si>
  <si>
    <t>VISITANTES HABITUALES</t>
  </si>
  <si>
    <t>ALUMNOS DOBLE MATRÍCULA</t>
  </si>
  <si>
    <t>ALUMNOS</t>
  </si>
  <si>
    <t xml:space="preserve">INVEST. </t>
  </si>
  <si>
    <t>PROFESORES</t>
  </si>
  <si>
    <t>DEPARTAMENTOS</t>
  </si>
  <si>
    <t>PASAPORTE MADROÑO</t>
  </si>
  <si>
    <t xml:space="preserve">CARNÉS </t>
  </si>
  <si>
    <t>12.4.</t>
  </si>
  <si>
    <t xml:space="preserve"> PRÉSTAMO AUTOMATIZADO</t>
  </si>
  <si>
    <t>POR TIPO DE USUARIO</t>
  </si>
  <si>
    <t>VISITANTES (0)</t>
  </si>
  <si>
    <t>USUARIO NO UCM (1)</t>
  </si>
  <si>
    <t>ESTUDIANTE UCM GRADO (2)</t>
  </si>
  <si>
    <t>INVESTIGADORES</t>
  </si>
  <si>
    <t>DOBLE GRADO, ESTUDIANTES OIPD, MASTER, PAS (3)</t>
  </si>
  <si>
    <t>INVESTIGADORES OIPD, DOCTORADO, INVESTIGADORES, PROFESORES (4)</t>
  </si>
  <si>
    <t>DEPARTAMENTOS, PROY. AYUDA INVESTIGACIÓN (5)</t>
  </si>
  <si>
    <t>PRESTAMOS</t>
  </si>
  <si>
    <t>PRÉSTAMO NORMAL</t>
  </si>
  <si>
    <t>MATERIAL DOCUMENTAL</t>
  </si>
  <si>
    <t>MATERIAL NO DOCUMENTAL</t>
  </si>
  <si>
    <t>TOTAL</t>
  </si>
  <si>
    <t>PETICIÓN ANTICIPADA DE LIBROS DE DEPÓSITOS</t>
  </si>
  <si>
    <t>PRÉSTAMO INTERBIBLIOTECARIO</t>
  </si>
  <si>
    <t>13.1.</t>
  </si>
  <si>
    <t xml:space="preserve"> TÍTULOS SOLICITADOS A OTRAS BIBLIOTECAS</t>
  </si>
  <si>
    <t>13.1.1</t>
  </si>
  <si>
    <t>ARTÍCULOS SOLICITADOS</t>
  </si>
  <si>
    <t>ESPAÑA</t>
  </si>
  <si>
    <t>INTERCENTROS UCM</t>
  </si>
  <si>
    <t>CONSEGUIDOS</t>
  </si>
  <si>
    <t>NO CONSEGUIDOS</t>
  </si>
  <si>
    <t>OTRAS</t>
  </si>
  <si>
    <t>ARTÍCULOS SOLICITADOS. ESPAÑA</t>
  </si>
  <si>
    <t>EXTRANJERO</t>
  </si>
  <si>
    <t>ARTÍCULOS SOLICITADOS. EXTRANJERO</t>
  </si>
  <si>
    <t>TOTAL ARTÍCULOS SOLICITADOS</t>
  </si>
  <si>
    <t>13.1.2</t>
  </si>
  <si>
    <t>LIBROS SOLICITADOS</t>
  </si>
  <si>
    <t>LIBROS SOLICITADOS. ESPAÑA</t>
  </si>
  <si>
    <t>LIBROS SOLICITADOS. EXTRANJERO</t>
  </si>
  <si>
    <t>TOTAL LIBROS SOLICITADOS</t>
  </si>
  <si>
    <t>13.2.</t>
  </si>
  <si>
    <t xml:space="preserve"> TÍTULOS SUMINISTRADOS A OTRAS BIBLIOTECAS</t>
  </si>
  <si>
    <t>13.1.3</t>
  </si>
  <si>
    <t>ARTÍCULOS SUMINISTRADOS</t>
  </si>
  <si>
    <t>SERVIDOS</t>
  </si>
  <si>
    <t>NO SERVIDOS</t>
  </si>
  <si>
    <t>ARTÍCULOS SUMINISTRADOS. ESPAÑA</t>
  </si>
  <si>
    <t>ARTÍCULOS SUMINISTRADOS. EXTRANJERO</t>
  </si>
  <si>
    <t>TOTAL ARTÍCULOS SUMINISTRADOS</t>
  </si>
  <si>
    <t>13.1.4</t>
  </si>
  <si>
    <t>LIBROS SUMINISTRADOS</t>
  </si>
  <si>
    <t>LIBROS SUMINISTRADOS. ESPAÑA</t>
  </si>
  <si>
    <t>LIBROS SUMINISTRADOS. EXTRANJERO</t>
  </si>
  <si>
    <t>TOTAL LIBROS SUMINISTRADOS</t>
  </si>
  <si>
    <t>TOTAL PRÉSTAMO INTERBIBLIOTECARIO INCLUYE INTERCENTROS</t>
  </si>
  <si>
    <t xml:space="preserve">CONSEGUIDOS POR LA BIBLIOTECA </t>
  </si>
  <si>
    <t xml:space="preserve">TOTAL SOLICITADOS POR LA BIBLIOTECA </t>
  </si>
  <si>
    <t>SERVIDOS POR LA BIBLIOTECA</t>
  </si>
  <si>
    <t>TOTAL SOLICITUDES A LA BIBLIOTECA</t>
  </si>
  <si>
    <t>TOTAL TRANSACCIONES PI</t>
  </si>
  <si>
    <t>TOTAL PRÉSTAMO INTERBIBLIOTECARIO (NO INTERCENTROS)</t>
  </si>
  <si>
    <t>DIFUSIÓN DE LA INFORMACIÓN</t>
  </si>
  <si>
    <t>14.1.</t>
  </si>
  <si>
    <t>Nº DE BOLETINES DE ADQUISICIONES</t>
  </si>
  <si>
    <t>14.2.</t>
  </si>
  <si>
    <t xml:space="preserve">Nº DE BOLETINES DE SUMARIOS </t>
  </si>
  <si>
    <t>14.3.</t>
  </si>
  <si>
    <t>GUÍAS</t>
  </si>
  <si>
    <t>14.4.</t>
  </si>
  <si>
    <t>CATÁLOGOS ESPECIALES</t>
  </si>
  <si>
    <t>14.5.</t>
  </si>
  <si>
    <t>Nº DE EXPOSICIONES REALIZADAS</t>
  </si>
  <si>
    <t>14.6.</t>
  </si>
  <si>
    <t>Nº DE DOCUMENTOS DE TRABAJO O MANUALES PUBLICADOS</t>
  </si>
  <si>
    <t>INFORMACIÓN Y FORMACIÓN DE USUARIOS</t>
  </si>
  <si>
    <t>15.1</t>
  </si>
  <si>
    <t>INFORMACIÓN BIBLIOGRÁFICA</t>
  </si>
  <si>
    <t>15.1.1.</t>
  </si>
  <si>
    <t>REGISTRO DE INFORMACIÓN (Nº de Registros)</t>
  </si>
  <si>
    <t>15.1.2.</t>
  </si>
  <si>
    <t>REGISTRO DE INFORMACIÓN (Nº de Consultas)</t>
  </si>
  <si>
    <t>CONSULTAS AL CHAT</t>
  </si>
  <si>
    <t>15.2</t>
  </si>
  <si>
    <t>CURSOS DE FORMACIÓN</t>
  </si>
  <si>
    <t>15.2.1.</t>
  </si>
  <si>
    <t>Nº DE CURSOS DE INTRODUCCIÓN O BÁSICOS</t>
  </si>
  <si>
    <t>15.2.2.</t>
  </si>
  <si>
    <t>Nº DE CURSOS ESPECIALIZADOS</t>
  </si>
  <si>
    <t>15.2.3.</t>
  </si>
  <si>
    <t>Nº DE HORAS</t>
  </si>
  <si>
    <t>CURSOS CON RECONOCIMIENTO DE CRÉDITOS</t>
  </si>
  <si>
    <t>Nº DE CURSOS</t>
  </si>
  <si>
    <t>15.2.4.</t>
  </si>
  <si>
    <t>Nº TOTAL DE ALUMNOS</t>
  </si>
  <si>
    <t>MEMORIA ESTADÍSTICA 2018</t>
  </si>
  <si>
    <t>F. Bellas Artes</t>
  </si>
  <si>
    <t>F. CC. Biológicas</t>
  </si>
  <si>
    <t>F. CC. Documentación</t>
  </si>
  <si>
    <t>F. CC. Económicas y Empresariales</t>
  </si>
  <si>
    <t>F. CC. Físicas</t>
  </si>
  <si>
    <t>F. CC. Geológicas</t>
  </si>
  <si>
    <t>F. CC. Información</t>
  </si>
  <si>
    <t>F. CC. Matemáticas</t>
  </si>
  <si>
    <t>F. CC. Políticas y Sociología</t>
  </si>
  <si>
    <t>F. CC. Químicas</t>
  </si>
  <si>
    <t>F. Derecho</t>
  </si>
  <si>
    <t>F. Educación</t>
  </si>
  <si>
    <t>F. Farmacia</t>
  </si>
  <si>
    <t>F. Filología</t>
  </si>
  <si>
    <t>F. Filosofía</t>
  </si>
  <si>
    <t>F. Geografía e Historia</t>
  </si>
  <si>
    <t>F. Informática</t>
  </si>
  <si>
    <t>F. Medicina</t>
  </si>
  <si>
    <t>F. Odontología</t>
  </si>
  <si>
    <t>F. Psicología</t>
  </si>
  <si>
    <t>F. Veterinaria</t>
  </si>
  <si>
    <t>F. Enfermería, Fisiot. Y Podol.</t>
  </si>
  <si>
    <t>F. Estudios Estadísticos</t>
  </si>
  <si>
    <t>F. Comercio y Turismo</t>
  </si>
  <si>
    <t>F. Optica y Optometría</t>
  </si>
  <si>
    <t>F. Trabajo Social</t>
  </si>
  <si>
    <t>Biblioteca Histórica</t>
  </si>
  <si>
    <t>Unidad de Tesis Doctorales</t>
  </si>
  <si>
    <t>Servicios Centrales</t>
  </si>
  <si>
    <t>Biblioteca Complutense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</si>
</sst>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>
    <font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2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b/>
      <sz val="16"/>
      <color indexed="8"/>
      <name val="Arial"/>
      <family val="2"/>
    </font>
    <font>
      <sz val="9"/>
      <color indexed="8"/>
      <name val="Arial"/>
      <family val="2"/>
    </font>
    <font>
      <b/>
      <sz val="12"/>
      <color indexed="9"/>
      <name val="Arial"/>
      <family val="2"/>
    </font>
    <font>
      <b/>
      <sz val="14"/>
      <name val="Arial"/>
      <family val="2"/>
    </font>
    <font>
      <b/>
      <sz val="9"/>
      <color indexed="9"/>
      <name val="Arial"/>
      <family val="2"/>
    </font>
    <font>
      <sz val="9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2"/>
      <name val="Arial"/>
      <family val="2"/>
    </font>
    <font>
      <b/>
      <sz val="8"/>
      <color indexed="8"/>
      <name val="Verdana"/>
      <family val="2"/>
    </font>
    <font>
      <sz val="9"/>
      <color indexed="8"/>
      <name val="Verdana"/>
      <family val="2"/>
    </font>
    <font>
      <b/>
      <sz val="14"/>
      <color indexed="8"/>
      <name val="Arial"/>
      <family val="2"/>
    </font>
    <font>
      <b/>
      <sz val="16"/>
      <color indexed="9"/>
      <name val="Arial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b/>
      <sz val="22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16"/>
      <color theme="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color indexed="8"/>
      <name val="Arial"/>
      <family val="2"/>
    </font>
    <font>
      <b/>
      <sz val="12"/>
      <color rgb="FFFF0000"/>
      <name val="Arial"/>
      <family val="2"/>
    </font>
    <font>
      <sz val="8"/>
      <name val="Arial"/>
      <family val="2"/>
    </font>
    <font>
      <sz val="6"/>
      <name val="Arial"/>
      <family val="2"/>
    </font>
    <font>
      <b/>
      <sz val="7"/>
      <name val="Arial"/>
      <family val="2"/>
    </font>
    <font>
      <b/>
      <sz val="12"/>
      <name val="Univers (W1)"/>
    </font>
    <font>
      <b/>
      <sz val="11"/>
      <name val="Arial"/>
      <family val="2"/>
    </font>
    <font>
      <b/>
      <sz val="11"/>
      <color indexed="9"/>
      <name val="Arial"/>
      <family val="2"/>
    </font>
    <font>
      <b/>
      <sz val="10"/>
      <name val="Univers (W1)"/>
    </font>
    <font>
      <b/>
      <sz val="8"/>
      <color indexed="9"/>
      <name val="Arial"/>
      <family val="2"/>
    </font>
    <font>
      <b/>
      <sz val="12"/>
      <color indexed="81"/>
      <name val="Tahoma"/>
      <family val="2"/>
    </font>
    <font>
      <sz val="18"/>
      <color indexed="81"/>
      <name val="Tahoma"/>
      <family val="2"/>
    </font>
    <font>
      <sz val="12"/>
      <color indexed="81"/>
      <name val="Tahoma"/>
      <family val="2"/>
    </font>
    <font>
      <b/>
      <sz val="20"/>
      <color theme="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0070C0"/>
        <bgColor indexed="64"/>
      </patternFill>
    </fill>
  </fills>
  <borders count="5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9" fillId="0" borderId="0"/>
  </cellStyleXfs>
  <cellXfs count="416">
    <xf numFmtId="0" fontId="0" fillId="0" borderId="0" xfId="0"/>
    <xf numFmtId="0" fontId="1" fillId="3" borderId="2" xfId="0" applyFont="1" applyFill="1" applyBorder="1" applyAlignment="1" applyProtection="1">
      <alignment horizontal="center" vertical="center" wrapText="1"/>
      <protection locked="0"/>
    </xf>
    <xf numFmtId="3" fontId="7" fillId="0" borderId="4" xfId="0" applyNumberFormat="1" applyFont="1" applyFill="1" applyBorder="1" applyAlignment="1" applyProtection="1">
      <alignment horizontal="left" vertical="center" wrapText="1"/>
      <protection locked="0"/>
    </xf>
    <xf numFmtId="3" fontId="2" fillId="0" borderId="6" xfId="0" applyNumberFormat="1" applyFont="1" applyFill="1" applyBorder="1" applyAlignment="1" applyProtection="1">
      <alignment vertical="center"/>
      <protection locked="0"/>
    </xf>
    <xf numFmtId="3" fontId="7" fillId="0" borderId="8" xfId="0" applyNumberFormat="1" applyFont="1" applyFill="1" applyBorder="1" applyAlignment="1" applyProtection="1">
      <alignment horizontal="left" vertical="center" wrapText="1"/>
      <protection locked="0"/>
    </xf>
    <xf numFmtId="3" fontId="2" fillId="0" borderId="10" xfId="0" applyNumberFormat="1" applyFont="1" applyFill="1" applyBorder="1" applyAlignment="1" applyProtection="1">
      <alignment vertical="center"/>
      <protection locked="0"/>
    </xf>
    <xf numFmtId="3" fontId="4" fillId="5" borderId="8" xfId="0" applyNumberFormat="1" applyFont="1" applyFill="1" applyBorder="1" applyAlignment="1" applyProtection="1">
      <alignment horizontal="left" vertical="center" wrapText="1"/>
      <protection locked="0"/>
    </xf>
    <xf numFmtId="3" fontId="4" fillId="5" borderId="11" xfId="0" applyNumberFormat="1" applyFont="1" applyFill="1" applyBorder="1" applyAlignment="1" applyProtection="1">
      <alignment vertical="center"/>
      <protection locked="0"/>
    </xf>
    <xf numFmtId="3" fontId="4" fillId="5" borderId="10" xfId="0" applyNumberFormat="1" applyFont="1" applyFill="1" applyBorder="1" applyAlignment="1" applyProtection="1">
      <alignment vertical="center"/>
      <protection locked="0"/>
    </xf>
    <xf numFmtId="3" fontId="5" fillId="0" borderId="8" xfId="0" applyNumberFormat="1" applyFont="1" applyFill="1" applyBorder="1" applyAlignment="1" applyProtection="1">
      <alignment vertical="center" wrapText="1"/>
      <protection locked="0"/>
    </xf>
    <xf numFmtId="3" fontId="7" fillId="0" borderId="8" xfId="0" quotePrefix="1" applyNumberFormat="1" applyFont="1" applyFill="1" applyBorder="1" applyAlignment="1" applyProtection="1">
      <alignment horizontal="left" vertical="center" wrapText="1"/>
      <protection locked="0"/>
    </xf>
    <xf numFmtId="3" fontId="8" fillId="4" borderId="11" xfId="0" applyNumberFormat="1" applyFont="1" applyFill="1" applyBorder="1" applyAlignment="1" applyProtection="1">
      <alignment vertical="center"/>
      <protection locked="0"/>
    </xf>
    <xf numFmtId="3" fontId="4" fillId="0" borderId="23" xfId="0" applyNumberFormat="1" applyFont="1" applyFill="1" applyBorder="1" applyAlignment="1" applyProtection="1">
      <alignment vertical="center"/>
      <protection locked="0"/>
    </xf>
    <xf numFmtId="3" fontId="7" fillId="0" borderId="23" xfId="0" applyNumberFormat="1" applyFont="1" applyFill="1" applyBorder="1" applyAlignment="1" applyProtection="1">
      <alignment horizontal="left" vertical="center" wrapText="1"/>
      <protection locked="0"/>
    </xf>
    <xf numFmtId="3" fontId="2" fillId="0" borderId="27" xfId="0" applyNumberFormat="1" applyFont="1" applyFill="1" applyBorder="1" applyAlignment="1" applyProtection="1">
      <alignment vertical="center"/>
      <protection locked="0"/>
    </xf>
    <xf numFmtId="0" fontId="4" fillId="0" borderId="4" xfId="0" applyFont="1" applyFill="1" applyBorder="1" applyAlignment="1" applyProtection="1">
      <alignment vertical="center"/>
      <protection locked="0"/>
    </xf>
    <xf numFmtId="0" fontId="7" fillId="0" borderId="4" xfId="0" applyFont="1" applyFill="1" applyBorder="1" applyAlignment="1" applyProtection="1">
      <alignment horizontal="left" vertical="center" wrapText="1"/>
      <protection locked="0"/>
    </xf>
    <xf numFmtId="3" fontId="2" fillId="0" borderId="32" xfId="0" applyNumberFormat="1" applyFont="1" applyFill="1" applyBorder="1" applyAlignment="1" applyProtection="1">
      <alignment vertical="center"/>
      <protection locked="0"/>
    </xf>
    <xf numFmtId="0" fontId="4" fillId="0" borderId="8" xfId="0" applyFont="1" applyFill="1" applyBorder="1" applyAlignment="1" applyProtection="1">
      <alignment vertical="center"/>
      <protection locked="0"/>
    </xf>
    <xf numFmtId="0" fontId="7" fillId="0" borderId="8" xfId="0" applyFont="1" applyFill="1" applyBorder="1" applyAlignment="1" applyProtection="1">
      <alignment horizontal="left" vertical="center" wrapText="1"/>
      <protection locked="0"/>
    </xf>
    <xf numFmtId="3" fontId="2" fillId="0" borderId="11" xfId="0" applyNumberFormat="1" applyFont="1" applyFill="1" applyBorder="1" applyAlignment="1" applyProtection="1">
      <alignment vertical="center"/>
      <protection locked="0"/>
    </xf>
    <xf numFmtId="0" fontId="10" fillId="4" borderId="8" xfId="0" applyFont="1" applyFill="1" applyBorder="1" applyAlignment="1" applyProtection="1">
      <alignment horizontal="left" vertical="center" wrapText="1"/>
      <protection locked="0"/>
    </xf>
    <xf numFmtId="0" fontId="7" fillId="0" borderId="8" xfId="0" applyFont="1" applyFill="1" applyBorder="1" applyAlignment="1" applyProtection="1">
      <alignment horizontal="left" vertical="center" wrapText="1"/>
    </xf>
    <xf numFmtId="0" fontId="7" fillId="0" borderId="12" xfId="0" applyFont="1" applyFill="1" applyBorder="1" applyAlignment="1" applyProtection="1">
      <alignment horizontal="left" vertical="center" wrapText="1"/>
    </xf>
    <xf numFmtId="0" fontId="10" fillId="4" borderId="12" xfId="0" applyFont="1" applyFill="1" applyBorder="1" applyAlignment="1" applyProtection="1">
      <alignment horizontal="left" vertical="center" wrapText="1"/>
      <protection locked="0"/>
    </xf>
    <xf numFmtId="3" fontId="8" fillId="4" borderId="12" xfId="0" applyNumberFormat="1" applyFont="1" applyFill="1" applyBorder="1" applyAlignment="1" applyProtection="1">
      <alignment horizontal="right" vertical="center" wrapText="1"/>
      <protection locked="0"/>
    </xf>
    <xf numFmtId="0" fontId="11" fillId="0" borderId="8" xfId="0" applyFont="1" applyFill="1" applyBorder="1" applyAlignment="1" applyProtection="1">
      <alignment horizontal="left" vertical="center" wrapText="1"/>
    </xf>
    <xf numFmtId="3" fontId="2" fillId="0" borderId="8" xfId="0" applyNumberFormat="1" applyFont="1" applyFill="1" applyBorder="1" applyAlignment="1" applyProtection="1">
      <alignment vertical="center"/>
      <protection locked="0"/>
    </xf>
    <xf numFmtId="0" fontId="7" fillId="0" borderId="18" xfId="0" applyFont="1" applyFill="1" applyBorder="1" applyAlignment="1" applyProtection="1">
      <alignment horizontal="left" vertical="center" wrapText="1"/>
      <protection locked="0"/>
    </xf>
    <xf numFmtId="0" fontId="7" fillId="0" borderId="12" xfId="0" applyFont="1" applyFill="1" applyBorder="1" applyAlignment="1" applyProtection="1">
      <alignment horizontal="left" vertical="center" wrapText="1"/>
      <protection locked="0"/>
    </xf>
    <xf numFmtId="3" fontId="2" fillId="0" borderId="12" xfId="0" applyNumberFormat="1" applyFont="1" applyFill="1" applyBorder="1" applyAlignment="1" applyProtection="1">
      <alignment vertical="center"/>
      <protection locked="0"/>
    </xf>
    <xf numFmtId="3" fontId="2" fillId="0" borderId="18" xfId="0" applyNumberFormat="1" applyFont="1" applyFill="1" applyBorder="1" applyAlignment="1" applyProtection="1">
      <alignment vertical="center"/>
      <protection locked="0"/>
    </xf>
    <xf numFmtId="0" fontId="4" fillId="0" borderId="8" xfId="0" applyFont="1" applyFill="1" applyBorder="1" applyAlignment="1" applyProtection="1">
      <alignment horizontal="left" vertical="center"/>
      <protection locked="0"/>
    </xf>
    <xf numFmtId="0" fontId="7" fillId="0" borderId="8" xfId="0" quotePrefix="1" applyFont="1" applyFill="1" applyBorder="1" applyAlignment="1" applyProtection="1">
      <alignment horizontal="left" vertical="center" wrapText="1"/>
      <protection locked="0"/>
    </xf>
    <xf numFmtId="0" fontId="10" fillId="4" borderId="8" xfId="0" quotePrefix="1" applyFont="1" applyFill="1" applyBorder="1" applyAlignment="1" applyProtection="1">
      <alignment horizontal="left" vertical="center" wrapText="1"/>
      <protection locked="0"/>
    </xf>
    <xf numFmtId="0" fontId="16" fillId="0" borderId="8" xfId="0" applyFont="1" applyFill="1" applyBorder="1" applyAlignment="1" applyProtection="1">
      <alignment horizontal="left" vertical="center" wrapText="1"/>
      <protection locked="0"/>
    </xf>
    <xf numFmtId="3" fontId="2" fillId="7" borderId="10" xfId="0" applyNumberFormat="1" applyFont="1" applyFill="1" applyBorder="1" applyAlignment="1" applyProtection="1">
      <alignment vertical="center"/>
      <protection locked="0"/>
    </xf>
    <xf numFmtId="3" fontId="4" fillId="0" borderId="12" xfId="0" applyNumberFormat="1" applyFont="1" applyFill="1" applyBorder="1" applyAlignment="1" applyProtection="1">
      <alignment vertical="center"/>
      <protection locked="0"/>
    </xf>
    <xf numFmtId="3" fontId="4" fillId="5" borderId="8" xfId="0" applyNumberFormat="1" applyFont="1" applyFill="1" applyBorder="1" applyAlignment="1" applyProtection="1">
      <alignment vertical="center"/>
      <protection locked="0"/>
    </xf>
    <xf numFmtId="3" fontId="4" fillId="7" borderId="8" xfId="0" applyNumberFormat="1" applyFont="1" applyFill="1" applyBorder="1" applyAlignment="1" applyProtection="1">
      <alignment vertical="center"/>
      <protection locked="0"/>
    </xf>
    <xf numFmtId="3" fontId="3" fillId="4" borderId="8" xfId="0" applyNumberFormat="1" applyFont="1" applyFill="1" applyBorder="1" applyAlignment="1" applyProtection="1">
      <alignment vertical="center"/>
      <protection locked="0"/>
    </xf>
    <xf numFmtId="0" fontId="17" fillId="8" borderId="39" xfId="0" applyFont="1" applyFill="1" applyBorder="1" applyAlignment="1">
      <alignment horizontal="center" vertical="center" wrapText="1"/>
    </xf>
    <xf numFmtId="3" fontId="4" fillId="0" borderId="40" xfId="0" applyNumberFormat="1" applyFont="1" applyFill="1" applyBorder="1" applyAlignment="1" applyProtection="1">
      <alignment vertical="center"/>
      <protection locked="0"/>
    </xf>
    <xf numFmtId="0" fontId="17" fillId="8" borderId="42" xfId="0" applyFont="1" applyFill="1" applyBorder="1" applyAlignment="1">
      <alignment horizontal="center" vertical="center" wrapText="1"/>
    </xf>
    <xf numFmtId="3" fontId="4" fillId="0" borderId="11" xfId="0" applyNumberFormat="1" applyFont="1" applyFill="1" applyBorder="1" applyAlignment="1" applyProtection="1">
      <alignment vertical="center"/>
      <protection locked="0"/>
    </xf>
    <xf numFmtId="0" fontId="21" fillId="4" borderId="36" xfId="0" applyFont="1" applyFill="1" applyBorder="1" applyAlignment="1">
      <alignment horizontal="left" vertical="center" wrapText="1"/>
    </xf>
    <xf numFmtId="0" fontId="4" fillId="5" borderId="8" xfId="1" quotePrefix="1" applyFont="1" applyFill="1" applyBorder="1" applyAlignment="1" applyProtection="1">
      <alignment horizontal="left" vertical="center" wrapText="1"/>
      <protection locked="0"/>
    </xf>
    <xf numFmtId="0" fontId="19" fillId="6" borderId="12" xfId="1" applyFont="1" applyFill="1" applyBorder="1" applyAlignment="1" applyProtection="1">
      <alignment horizontal="left" vertical="center" wrapText="1"/>
    </xf>
    <xf numFmtId="3" fontId="20" fillId="0" borderId="11" xfId="0" applyNumberFormat="1" applyFont="1" applyFill="1" applyBorder="1" applyAlignment="1" applyProtection="1">
      <alignment vertical="center"/>
      <protection locked="0"/>
    </xf>
    <xf numFmtId="3" fontId="11" fillId="0" borderId="11" xfId="0" applyNumberFormat="1" applyFont="1" applyFill="1" applyBorder="1" applyAlignment="1" applyProtection="1">
      <alignment horizontal="left" vertical="center" wrapText="1"/>
      <protection locked="0"/>
    </xf>
    <xf numFmtId="3" fontId="2" fillId="0" borderId="45" xfId="0" applyNumberFormat="1" applyFont="1" applyFill="1" applyBorder="1" applyAlignment="1" applyProtection="1">
      <alignment vertical="center"/>
      <protection locked="0"/>
    </xf>
    <xf numFmtId="3" fontId="11" fillId="0" borderId="46" xfId="0" applyNumberFormat="1" applyFont="1" applyFill="1" applyBorder="1" applyAlignment="1" applyProtection="1">
      <alignment horizontal="left" vertical="center" wrapText="1"/>
      <protection locked="0"/>
    </xf>
    <xf numFmtId="3" fontId="24" fillId="0" borderId="11" xfId="0" quotePrefix="1" applyNumberFormat="1" applyFont="1" applyFill="1" applyBorder="1" applyAlignment="1" applyProtection="1">
      <alignment horizontal="left" vertical="center" wrapText="1"/>
      <protection locked="0"/>
    </xf>
    <xf numFmtId="3" fontId="4" fillId="0" borderId="47" xfId="0" applyNumberFormat="1" applyFont="1" applyFill="1" applyBorder="1" applyAlignment="1" applyProtection="1">
      <alignment vertical="center"/>
      <protection locked="0"/>
    </xf>
    <xf numFmtId="3" fontId="9" fillId="0" borderId="8" xfId="0" quotePrefix="1" applyNumberFormat="1" applyFont="1" applyFill="1" applyBorder="1" applyAlignment="1" applyProtection="1">
      <alignment horizontal="center" vertical="center" wrapText="1"/>
      <protection locked="0"/>
    </xf>
    <xf numFmtId="3" fontId="2" fillId="0" borderId="47" xfId="0" applyNumberFormat="1" applyFont="1" applyFill="1" applyBorder="1" applyAlignment="1" applyProtection="1">
      <alignment vertical="center"/>
      <protection locked="0"/>
    </xf>
    <xf numFmtId="0" fontId="12" fillId="0" borderId="9" xfId="0" applyFont="1" applyFill="1" applyBorder="1" applyAlignment="1">
      <alignment horizontal="left" vertical="center"/>
    </xf>
    <xf numFmtId="3" fontId="20" fillId="0" borderId="2" xfId="0" applyNumberFormat="1" applyFont="1" applyFill="1" applyBorder="1" applyAlignment="1" applyProtection="1">
      <alignment horizontal="left" vertical="center"/>
      <protection locked="0"/>
    </xf>
    <xf numFmtId="3" fontId="9" fillId="0" borderId="0" xfId="0" applyNumberFormat="1" applyFont="1" applyFill="1" applyBorder="1" applyAlignment="1" applyProtection="1">
      <alignment horizontal="center" vertical="center" wrapText="1"/>
      <protection locked="0"/>
    </xf>
    <xf numFmtId="3" fontId="2" fillId="7" borderId="45" xfId="0" applyNumberFormat="1" applyFont="1" applyFill="1" applyBorder="1" applyAlignment="1" applyProtection="1">
      <alignment vertical="center"/>
      <protection locked="0"/>
    </xf>
    <xf numFmtId="3" fontId="4" fillId="5" borderId="47" xfId="0" applyNumberFormat="1" applyFont="1" applyFill="1" applyBorder="1" applyAlignment="1" applyProtection="1">
      <alignment vertical="center"/>
      <protection locked="0"/>
    </xf>
    <xf numFmtId="3" fontId="2" fillId="7" borderId="47" xfId="0" applyNumberFormat="1" applyFont="1" applyFill="1" applyBorder="1" applyAlignment="1" applyProtection="1">
      <alignment vertical="center"/>
      <protection locked="0"/>
    </xf>
    <xf numFmtId="3" fontId="20" fillId="5" borderId="8" xfId="0" quotePrefix="1" applyNumberFormat="1" applyFont="1" applyFill="1" applyBorder="1" applyAlignment="1" applyProtection="1">
      <alignment vertical="center" wrapText="1"/>
      <protection locked="0"/>
    </xf>
    <xf numFmtId="3" fontId="25" fillId="9" borderId="51" xfId="0" applyNumberFormat="1" applyFont="1" applyFill="1" applyBorder="1" applyAlignment="1" applyProtection="1">
      <alignment vertical="center"/>
      <protection locked="0"/>
    </xf>
    <xf numFmtId="3" fontId="23" fillId="5" borderId="8" xfId="0" quotePrefix="1" applyNumberFormat="1" applyFont="1" applyFill="1" applyBorder="1" applyAlignment="1" applyProtection="1">
      <alignment horizontal="left" vertical="center" wrapText="1"/>
      <protection locked="0"/>
    </xf>
    <xf numFmtId="3" fontId="20" fillId="7" borderId="8" xfId="0" quotePrefix="1" applyNumberFormat="1" applyFont="1" applyFill="1" applyBorder="1" applyAlignment="1" applyProtection="1">
      <alignment vertical="center" wrapText="1"/>
      <protection locked="0"/>
    </xf>
    <xf numFmtId="3" fontId="10" fillId="4" borderId="8" xfId="0" quotePrefix="1" applyNumberFormat="1" applyFont="1" applyFill="1" applyBorder="1" applyAlignment="1" applyProtection="1">
      <alignment horizontal="left" vertical="center" wrapText="1"/>
      <protection locked="0"/>
    </xf>
    <xf numFmtId="3" fontId="8" fillId="4" borderId="8" xfId="0" quotePrefix="1" applyNumberFormat="1" applyFont="1" applyFill="1" applyBorder="1" applyAlignment="1" applyProtection="1">
      <alignment vertical="center" wrapText="1"/>
    </xf>
    <xf numFmtId="3" fontId="8" fillId="4" borderId="8" xfId="0" applyNumberFormat="1" applyFont="1" applyFill="1" applyBorder="1" applyAlignment="1" applyProtection="1">
      <alignment vertical="center" wrapText="1"/>
    </xf>
    <xf numFmtId="0" fontId="3" fillId="4" borderId="33" xfId="0" applyFont="1" applyFill="1" applyBorder="1" applyAlignment="1" applyProtection="1">
      <alignment horizontal="center" vertical="center" textRotation="90" wrapText="1"/>
      <protection locked="0"/>
    </xf>
    <xf numFmtId="0" fontId="20" fillId="0" borderId="8" xfId="0" applyFont="1" applyFill="1" applyBorder="1" applyAlignment="1" applyProtection="1">
      <alignment vertical="center"/>
      <protection locked="0"/>
    </xf>
    <xf numFmtId="3" fontId="8" fillId="4" borderId="8" xfId="0" applyNumberFormat="1" applyFont="1" applyFill="1" applyBorder="1" applyAlignment="1" applyProtection="1">
      <alignment vertical="center" wrapText="1"/>
      <protection locked="0"/>
    </xf>
    <xf numFmtId="0" fontId="11" fillId="0" borderId="8" xfId="0" applyFont="1" applyFill="1" applyBorder="1" applyAlignment="1" applyProtection="1">
      <alignment horizontal="left" vertical="center" wrapText="1"/>
      <protection locked="0"/>
    </xf>
    <xf numFmtId="3" fontId="14" fillId="0" borderId="8" xfId="0" applyNumberFormat="1" applyFont="1" applyFill="1" applyBorder="1" applyAlignment="1" applyProtection="1">
      <alignment vertical="center" wrapText="1"/>
      <protection locked="0"/>
    </xf>
    <xf numFmtId="3" fontId="29" fillId="0" borderId="10" xfId="0" applyNumberFormat="1" applyFont="1" applyFill="1" applyBorder="1" applyAlignment="1" applyProtection="1">
      <alignment vertical="center"/>
      <protection locked="0"/>
    </xf>
    <xf numFmtId="3" fontId="11" fillId="0" borderId="8" xfId="0" applyNumberFormat="1" applyFont="1" applyFill="1" applyBorder="1" applyAlignment="1" applyProtection="1">
      <alignment horizontal="left" vertical="center" wrapText="1"/>
    </xf>
    <xf numFmtId="3" fontId="14" fillId="0" borderId="8" xfId="0" applyNumberFormat="1" applyFont="1" applyFill="1" applyBorder="1" applyAlignment="1" applyProtection="1">
      <alignment vertical="center" wrapText="1"/>
    </xf>
    <xf numFmtId="3" fontId="10" fillId="4" borderId="8" xfId="0" applyNumberFormat="1" applyFont="1" applyFill="1" applyBorder="1" applyAlignment="1" applyProtection="1">
      <alignment horizontal="left" vertical="center" wrapText="1"/>
    </xf>
    <xf numFmtId="3" fontId="30" fillId="0" borderId="8" xfId="0" applyNumberFormat="1" applyFont="1" applyFill="1" applyBorder="1" applyAlignment="1" applyProtection="1">
      <alignment horizontal="left" vertical="center" wrapText="1"/>
    </xf>
    <xf numFmtId="3" fontId="30" fillId="0" borderId="12" xfId="0" applyNumberFormat="1" applyFont="1" applyFill="1" applyBorder="1" applyAlignment="1" applyProtection="1">
      <alignment horizontal="left" vertical="center" wrapText="1"/>
    </xf>
    <xf numFmtId="3" fontId="10" fillId="4" borderId="8" xfId="0" quotePrefix="1" applyNumberFormat="1" applyFont="1" applyFill="1" applyBorder="1" applyAlignment="1" applyProtection="1">
      <alignment horizontal="left" vertical="center" wrapText="1"/>
    </xf>
    <xf numFmtId="3" fontId="11" fillId="0" borderId="12" xfId="0" applyNumberFormat="1" applyFont="1" applyFill="1" applyBorder="1" applyAlignment="1" applyProtection="1">
      <alignment horizontal="left" vertical="center" wrapText="1"/>
    </xf>
    <xf numFmtId="3" fontId="14" fillId="0" borderId="12" xfId="0" applyNumberFormat="1" applyFont="1" applyFill="1" applyBorder="1" applyAlignment="1" applyProtection="1">
      <alignment vertical="center" wrapText="1"/>
    </xf>
    <xf numFmtId="3" fontId="20" fillId="0" borderId="2" xfId="0" quotePrefix="1" applyNumberFormat="1" applyFont="1" applyFill="1" applyBorder="1" applyAlignment="1" applyProtection="1">
      <alignment vertical="center" wrapText="1"/>
      <protection locked="0"/>
    </xf>
    <xf numFmtId="3" fontId="20" fillId="0" borderId="48" xfId="0" quotePrefix="1" applyNumberFormat="1" applyFont="1" applyFill="1" applyBorder="1" applyAlignment="1" applyProtection="1">
      <alignment vertical="center" wrapText="1"/>
      <protection locked="0"/>
    </xf>
    <xf numFmtId="3" fontId="10" fillId="4" borderId="23" xfId="0" quotePrefix="1" applyNumberFormat="1" applyFont="1" applyFill="1" applyBorder="1" applyAlignment="1" applyProtection="1">
      <alignment horizontal="left" vertical="center" wrapText="1"/>
    </xf>
    <xf numFmtId="3" fontId="8" fillId="4" borderId="23" xfId="0" quotePrefix="1" applyNumberFormat="1" applyFont="1" applyFill="1" applyBorder="1" applyAlignment="1" applyProtection="1">
      <alignment vertical="center" wrapText="1"/>
    </xf>
    <xf numFmtId="3" fontId="20" fillId="0" borderId="16" xfId="0" quotePrefix="1" applyNumberFormat="1" applyFont="1" applyFill="1" applyBorder="1" applyAlignment="1" applyProtection="1">
      <alignment horizontal="center" vertical="center"/>
      <protection locked="0"/>
    </xf>
    <xf numFmtId="0" fontId="20" fillId="0" borderId="16" xfId="0" applyFont="1" applyFill="1" applyBorder="1" applyAlignment="1" applyProtection="1">
      <alignment horizontal="center" vertical="center" textRotation="90" wrapText="1"/>
      <protection locked="0"/>
    </xf>
    <xf numFmtId="3" fontId="20" fillId="0" borderId="9" xfId="0" quotePrefix="1" applyNumberFormat="1" applyFont="1" applyFill="1" applyBorder="1" applyAlignment="1" applyProtection="1">
      <alignment horizontal="center" vertical="center" wrapText="1"/>
      <protection locked="0"/>
    </xf>
    <xf numFmtId="3" fontId="20" fillId="0" borderId="0" xfId="0" quotePrefix="1" applyNumberFormat="1" applyFont="1" applyFill="1" applyBorder="1" applyAlignment="1" applyProtection="1">
      <alignment horizontal="center" vertical="center" wrapText="1"/>
      <protection locked="0"/>
    </xf>
    <xf numFmtId="3" fontId="20" fillId="0" borderId="17" xfId="0" quotePrefix="1" applyNumberFormat="1" applyFont="1" applyFill="1" applyBorder="1" applyAlignment="1" applyProtection="1">
      <alignment horizontal="center" vertical="center" wrapText="1"/>
      <protection locked="0"/>
    </xf>
    <xf numFmtId="3" fontId="10" fillId="4" borderId="16" xfId="0" applyNumberFormat="1" applyFont="1" applyFill="1" applyBorder="1" applyAlignment="1" applyProtection="1">
      <alignment horizontal="left" vertical="center" wrapText="1"/>
    </xf>
    <xf numFmtId="3" fontId="11" fillId="0" borderId="4" xfId="0" applyNumberFormat="1" applyFont="1" applyFill="1" applyBorder="1" applyAlignment="1" applyProtection="1">
      <alignment horizontal="left" vertical="center" wrapText="1"/>
      <protection locked="0"/>
    </xf>
    <xf numFmtId="3" fontId="14" fillId="0" borderId="4" xfId="0" applyNumberFormat="1" applyFont="1" applyFill="1" applyBorder="1" applyAlignment="1" applyProtection="1">
      <alignment vertical="center" wrapText="1"/>
      <protection locked="0"/>
    </xf>
    <xf numFmtId="3" fontId="11" fillId="0" borderId="8" xfId="0" applyNumberFormat="1" applyFont="1" applyFill="1" applyBorder="1" applyAlignment="1" applyProtection="1">
      <alignment horizontal="left" vertical="center" wrapText="1"/>
      <protection locked="0"/>
    </xf>
    <xf numFmtId="3" fontId="32" fillId="0" borderId="8" xfId="0" applyNumberFormat="1" applyFont="1" applyFill="1" applyBorder="1" applyAlignment="1" applyProtection="1">
      <alignment horizontal="left" vertical="center"/>
      <protection locked="0"/>
    </xf>
    <xf numFmtId="3" fontId="11" fillId="5" borderId="8" xfId="0" quotePrefix="1" applyNumberFormat="1" applyFont="1" applyFill="1" applyBorder="1" applyAlignment="1" applyProtection="1">
      <alignment horizontal="left" vertical="center" wrapText="1"/>
      <protection locked="0"/>
    </xf>
    <xf numFmtId="3" fontId="14" fillId="5" borderId="8" xfId="0" quotePrefix="1" applyNumberFormat="1" applyFont="1" applyFill="1" applyBorder="1" applyAlignment="1" applyProtection="1">
      <alignment vertical="center" wrapText="1"/>
      <protection locked="0"/>
    </xf>
    <xf numFmtId="3" fontId="24" fillId="5" borderId="8" xfId="0" quotePrefix="1" applyNumberFormat="1" applyFont="1" applyFill="1" applyBorder="1" applyAlignment="1" applyProtection="1">
      <alignment horizontal="left" vertical="center" wrapText="1"/>
      <protection locked="0"/>
    </xf>
    <xf numFmtId="3" fontId="27" fillId="0" borderId="8" xfId="0" applyNumberFormat="1" applyFont="1" applyFill="1" applyBorder="1" applyAlignment="1" applyProtection="1">
      <alignment horizontal="left" vertical="center"/>
      <protection locked="0"/>
    </xf>
    <xf numFmtId="3" fontId="8" fillId="4" borderId="8" xfId="0" quotePrefix="1" applyNumberFormat="1" applyFont="1" applyFill="1" applyBorder="1" applyAlignment="1" applyProtection="1">
      <alignment vertical="center" wrapText="1"/>
      <protection locked="0"/>
    </xf>
    <xf numFmtId="3" fontId="34" fillId="5" borderId="8" xfId="0" quotePrefix="1" applyNumberFormat="1" applyFont="1" applyFill="1" applyBorder="1" applyAlignment="1" applyProtection="1">
      <alignment horizontal="left" vertical="center" wrapText="1"/>
      <protection locked="0"/>
    </xf>
    <xf numFmtId="3" fontId="35" fillId="4" borderId="8" xfId="0" quotePrefix="1" applyNumberFormat="1" applyFont="1" applyFill="1" applyBorder="1" applyAlignment="1" applyProtection="1">
      <alignment horizontal="left" vertical="center" wrapText="1"/>
      <protection locked="0"/>
    </xf>
    <xf numFmtId="3" fontId="8" fillId="4" borderId="23" xfId="0" quotePrefix="1" applyNumberFormat="1" applyFont="1" applyFill="1" applyBorder="1" applyAlignment="1" applyProtection="1">
      <alignment horizontal="left" vertical="center" wrapText="1"/>
      <protection locked="0"/>
    </xf>
    <xf numFmtId="3" fontId="8" fillId="4" borderId="23" xfId="0" quotePrefix="1" applyNumberFormat="1" applyFont="1" applyFill="1" applyBorder="1" applyAlignment="1" applyProtection="1">
      <alignment vertical="center" wrapText="1"/>
      <protection locked="0"/>
    </xf>
    <xf numFmtId="3" fontId="3" fillId="4" borderId="33" xfId="0" applyNumberFormat="1" applyFont="1" applyFill="1" applyBorder="1" applyAlignment="1" applyProtection="1">
      <alignment horizontal="center" vertical="center" textRotation="90"/>
      <protection locked="0"/>
    </xf>
    <xf numFmtId="0" fontId="7" fillId="0" borderId="4" xfId="0" applyFont="1" applyFill="1" applyBorder="1" applyAlignment="1">
      <alignment horizontal="left" vertical="center" wrapText="1"/>
    </xf>
    <xf numFmtId="3" fontId="2" fillId="0" borderId="4" xfId="0" applyNumberFormat="1" applyFont="1" applyFill="1" applyBorder="1" applyAlignment="1">
      <alignment vertical="center" wrapText="1"/>
    </xf>
    <xf numFmtId="0" fontId="7" fillId="0" borderId="8" xfId="0" applyFont="1" applyFill="1" applyBorder="1" applyAlignment="1">
      <alignment horizontal="left" vertical="center" wrapText="1"/>
    </xf>
    <xf numFmtId="3" fontId="2" fillId="0" borderId="8" xfId="0" applyNumberFormat="1" applyFont="1" applyFill="1" applyBorder="1" applyAlignment="1">
      <alignment vertical="center" wrapText="1"/>
    </xf>
    <xf numFmtId="3" fontId="14" fillId="0" borderId="10" xfId="0" applyNumberFormat="1" applyFont="1" applyFill="1" applyBorder="1" applyAlignment="1" applyProtection="1">
      <alignment horizontal="right" vertical="center"/>
      <protection locked="0"/>
    </xf>
    <xf numFmtId="0" fontId="4" fillId="0" borderId="23" xfId="0" applyFont="1" applyFill="1" applyBorder="1" applyAlignment="1">
      <alignment vertical="center"/>
    </xf>
    <xf numFmtId="0" fontId="7" fillId="0" borderId="23" xfId="0" applyFont="1" applyFill="1" applyBorder="1" applyAlignment="1">
      <alignment horizontal="left" vertical="center" wrapText="1"/>
    </xf>
    <xf numFmtId="3" fontId="2" fillId="0" borderId="23" xfId="0" applyNumberFormat="1" applyFont="1" applyFill="1" applyBorder="1" applyAlignment="1">
      <alignment vertical="center" wrapText="1"/>
    </xf>
    <xf numFmtId="0" fontId="12" fillId="0" borderId="4" xfId="0" applyFont="1" applyFill="1" applyBorder="1" applyAlignment="1">
      <alignment vertical="center"/>
    </xf>
    <xf numFmtId="0" fontId="12" fillId="0" borderId="8" xfId="0" applyFont="1" applyFill="1" applyBorder="1" applyAlignment="1">
      <alignment vertical="center"/>
    </xf>
    <xf numFmtId="0" fontId="4" fillId="0" borderId="8" xfId="0" applyFont="1" applyFill="1" applyBorder="1" applyAlignment="1" applyProtection="1">
      <alignment horizontal="center" vertical="center"/>
      <protection locked="0"/>
    </xf>
    <xf numFmtId="3" fontId="32" fillId="0" borderId="8" xfId="0" applyNumberFormat="1" applyFont="1" applyFill="1" applyBorder="1" applyAlignment="1" applyProtection="1">
      <alignment horizontal="left" vertical="center" wrapText="1"/>
      <protection locked="0"/>
    </xf>
    <xf numFmtId="0" fontId="37" fillId="4" borderId="8" xfId="0" applyFont="1" applyFill="1" applyBorder="1" applyAlignment="1">
      <alignment horizontal="left" vertical="center" wrapText="1"/>
    </xf>
    <xf numFmtId="3" fontId="8" fillId="4" borderId="8" xfId="0" applyNumberFormat="1" applyFont="1" applyFill="1" applyBorder="1" applyAlignment="1">
      <alignment vertical="center" wrapText="1"/>
    </xf>
    <xf numFmtId="0" fontId="10" fillId="4" borderId="8" xfId="0" applyFont="1" applyFill="1" applyBorder="1" applyAlignment="1">
      <alignment horizontal="left" vertical="center" wrapText="1"/>
    </xf>
    <xf numFmtId="0" fontId="10" fillId="4" borderId="12" xfId="0" applyFont="1" applyFill="1" applyBorder="1" applyAlignment="1" applyProtection="1">
      <alignment horizontal="left" vertical="center" wrapText="1"/>
    </xf>
    <xf numFmtId="3" fontId="8" fillId="4" borderId="12" xfId="0" applyNumberFormat="1" applyFont="1" applyFill="1" applyBorder="1" applyAlignment="1" applyProtection="1">
      <alignment vertical="center" wrapText="1"/>
    </xf>
    <xf numFmtId="0" fontId="12" fillId="0" borderId="23" xfId="0" applyFont="1" applyFill="1" applyBorder="1" applyAlignment="1">
      <alignment vertical="center"/>
    </xf>
    <xf numFmtId="3" fontId="14" fillId="0" borderId="10" xfId="0" applyNumberFormat="1" applyFont="1" applyFill="1" applyBorder="1" applyAlignment="1" applyProtection="1">
      <alignment vertical="center"/>
      <protection locked="0"/>
    </xf>
    <xf numFmtId="0" fontId="5" fillId="0" borderId="8" xfId="0" applyFont="1" applyFill="1" applyBorder="1" applyAlignment="1" applyProtection="1">
      <alignment horizontal="center" vertical="center"/>
      <protection locked="0"/>
    </xf>
    <xf numFmtId="0" fontId="12" fillId="0" borderId="12" xfId="0" applyFont="1" applyFill="1" applyBorder="1" applyAlignment="1">
      <alignment horizontal="center" vertical="center"/>
    </xf>
    <xf numFmtId="0" fontId="12" fillId="0" borderId="18" xfId="0" applyFont="1" applyFill="1" applyBorder="1" applyAlignment="1">
      <alignment horizontal="center" vertical="center"/>
    </xf>
    <xf numFmtId="0" fontId="5" fillId="6" borderId="13" xfId="0" applyFont="1" applyFill="1" applyBorder="1" applyAlignment="1" applyProtection="1">
      <alignment horizontal="center" vertical="center" wrapText="1"/>
    </xf>
    <xf numFmtId="0" fontId="5" fillId="6" borderId="14" xfId="0" applyFont="1" applyFill="1" applyBorder="1" applyAlignment="1" applyProtection="1">
      <alignment horizontal="center" vertical="center" wrapText="1"/>
    </xf>
    <xf numFmtId="0" fontId="5" fillId="6" borderId="15" xfId="0" applyFont="1" applyFill="1" applyBorder="1" applyAlignment="1" applyProtection="1">
      <alignment horizontal="center" vertical="center" wrapText="1"/>
    </xf>
    <xf numFmtId="0" fontId="5" fillId="6" borderId="19" xfId="0" applyFont="1" applyFill="1" applyBorder="1" applyAlignment="1" applyProtection="1">
      <alignment horizontal="center" vertical="center" wrapText="1"/>
    </xf>
    <xf numFmtId="0" fontId="5" fillId="6" borderId="20" xfId="0" applyFont="1" applyFill="1" applyBorder="1" applyAlignment="1" applyProtection="1">
      <alignment horizontal="center" vertical="center" wrapText="1"/>
    </xf>
    <xf numFmtId="0" fontId="5" fillId="6" borderId="21" xfId="0" applyFont="1" applyFill="1" applyBorder="1" applyAlignment="1" applyProtection="1">
      <alignment horizontal="center" vertical="center" wrapText="1"/>
    </xf>
    <xf numFmtId="0" fontId="5" fillId="0" borderId="23" xfId="0" applyFont="1" applyFill="1" applyBorder="1" applyAlignment="1" applyProtection="1">
      <alignment horizontal="center" vertical="center"/>
      <protection locked="0"/>
    </xf>
    <xf numFmtId="0" fontId="1" fillId="3" borderId="2" xfId="0" applyFont="1" applyFill="1" applyBorder="1" applyAlignment="1" applyProtection="1">
      <alignment horizontal="center" vertical="center" wrapText="1"/>
      <protection locked="0"/>
    </xf>
    <xf numFmtId="3" fontId="21" fillId="4" borderId="28" xfId="0" applyNumberFormat="1" applyFont="1" applyFill="1" applyBorder="1" applyAlignment="1" applyProtection="1">
      <alignment horizontal="center" vertical="center" textRotation="90" wrapText="1"/>
      <protection locked="0"/>
    </xf>
    <xf numFmtId="3" fontId="21" fillId="4" borderId="33" xfId="0" applyNumberFormat="1" applyFont="1" applyFill="1" applyBorder="1" applyAlignment="1" applyProtection="1">
      <alignment horizontal="center" vertical="center" textRotation="90" wrapText="1"/>
      <protection locked="0"/>
    </xf>
    <xf numFmtId="3" fontId="21" fillId="4" borderId="37" xfId="0" applyNumberFormat="1" applyFont="1" applyFill="1" applyBorder="1" applyAlignment="1" applyProtection="1">
      <alignment horizontal="center" vertical="center" textRotation="90" wrapText="1"/>
      <protection locked="0"/>
    </xf>
    <xf numFmtId="0" fontId="4" fillId="0" borderId="4" xfId="0" applyFont="1" applyFill="1" applyBorder="1" applyAlignment="1" applyProtection="1">
      <alignment horizontal="center" vertical="center"/>
      <protection locked="0"/>
    </xf>
    <xf numFmtId="0" fontId="4" fillId="0" borderId="8" xfId="0" applyFont="1" applyFill="1" applyBorder="1" applyAlignment="1" applyProtection="1">
      <alignment horizontal="center" vertical="center"/>
      <protection locked="0"/>
    </xf>
    <xf numFmtId="3" fontId="32" fillId="0" borderId="4" xfId="0" applyNumberFormat="1" applyFont="1" applyFill="1" applyBorder="1" applyAlignment="1" applyProtection="1">
      <alignment horizontal="left" vertical="center" wrapText="1"/>
      <protection locked="0"/>
    </xf>
    <xf numFmtId="3" fontId="32" fillId="0" borderId="8" xfId="0" applyNumberFormat="1" applyFont="1" applyFill="1" applyBorder="1" applyAlignment="1" applyProtection="1">
      <alignment horizontal="left" vertical="center" wrapText="1"/>
      <protection locked="0"/>
    </xf>
    <xf numFmtId="0" fontId="5" fillId="0" borderId="4" xfId="0" applyFont="1" applyFill="1" applyBorder="1" applyAlignment="1">
      <alignment horizontal="center" vertical="center"/>
    </xf>
    <xf numFmtId="0" fontId="5" fillId="0" borderId="8" xfId="0" applyFont="1" applyFill="1" applyBorder="1" applyAlignment="1" applyProtection="1">
      <alignment horizontal="center" vertical="center" wrapText="1"/>
      <protection locked="0"/>
    </xf>
    <xf numFmtId="0" fontId="4" fillId="0" borderId="12" xfId="0" applyFont="1" applyFill="1" applyBorder="1" applyAlignment="1" applyProtection="1">
      <alignment horizontal="center" vertical="center"/>
      <protection locked="0"/>
    </xf>
    <xf numFmtId="0" fontId="4" fillId="0" borderId="23" xfId="0" applyFont="1" applyFill="1" applyBorder="1" applyAlignment="1" applyProtection="1">
      <alignment horizontal="center" vertical="center"/>
      <protection locked="0"/>
    </xf>
    <xf numFmtId="3" fontId="32" fillId="0" borderId="12" xfId="0" applyNumberFormat="1" applyFont="1" applyFill="1" applyBorder="1" applyAlignment="1" applyProtection="1">
      <alignment horizontal="left" vertical="center" wrapText="1"/>
      <protection locked="0"/>
    </xf>
    <xf numFmtId="3" fontId="32" fillId="0" borderId="23" xfId="0" applyNumberFormat="1" applyFont="1" applyFill="1" applyBorder="1" applyAlignment="1" applyProtection="1">
      <alignment horizontal="left" vertical="center" wrapText="1"/>
      <protection locked="0"/>
    </xf>
    <xf numFmtId="0" fontId="5" fillId="0" borderId="8" xfId="0" applyFont="1" applyFill="1" applyBorder="1" applyAlignment="1">
      <alignment horizontal="center" vertical="center"/>
    </xf>
    <xf numFmtId="3" fontId="20" fillId="0" borderId="12" xfId="0" quotePrefix="1" applyNumberFormat="1" applyFont="1" applyFill="1" applyBorder="1" applyAlignment="1" applyProtection="1">
      <alignment horizontal="center" vertical="center"/>
      <protection locked="0"/>
    </xf>
    <xf numFmtId="3" fontId="20" fillId="0" borderId="16" xfId="0" quotePrefix="1" applyNumberFormat="1" applyFont="1" applyFill="1" applyBorder="1" applyAlignment="1" applyProtection="1">
      <alignment horizontal="center" vertical="center"/>
      <protection locked="0"/>
    </xf>
    <xf numFmtId="3" fontId="20" fillId="0" borderId="54" xfId="0" quotePrefix="1" applyNumberFormat="1" applyFont="1" applyFill="1" applyBorder="1" applyAlignment="1" applyProtection="1">
      <alignment horizontal="center" vertical="center"/>
      <protection locked="0"/>
    </xf>
    <xf numFmtId="3" fontId="33" fillId="0" borderId="5" xfId="0" applyNumberFormat="1" applyFont="1" applyFill="1" applyBorder="1" applyAlignment="1" applyProtection="1">
      <alignment horizontal="center" vertical="center" wrapText="1"/>
      <protection locked="0"/>
    </xf>
    <xf numFmtId="3" fontId="33" fillId="0" borderId="43" xfId="0" applyNumberFormat="1" applyFont="1" applyFill="1" applyBorder="1" applyAlignment="1" applyProtection="1">
      <alignment horizontal="center" vertical="center" wrapText="1"/>
      <protection locked="0"/>
    </xf>
    <xf numFmtId="3" fontId="33" fillId="0" borderId="44" xfId="0" applyNumberFormat="1" applyFont="1" applyFill="1" applyBorder="1" applyAlignment="1" applyProtection="1">
      <alignment horizontal="center" vertical="center" wrapText="1"/>
      <protection locked="0"/>
    </xf>
    <xf numFmtId="3" fontId="33" fillId="0" borderId="9" xfId="0" applyNumberFormat="1" applyFont="1" applyFill="1" applyBorder="1" applyAlignment="1" applyProtection="1">
      <alignment horizontal="center" vertical="center" wrapText="1"/>
      <protection locked="0"/>
    </xf>
    <xf numFmtId="3" fontId="33" fillId="0" borderId="0" xfId="0" applyNumberFormat="1" applyFont="1" applyFill="1" applyBorder="1" applyAlignment="1" applyProtection="1">
      <alignment horizontal="center" vertical="center" wrapText="1"/>
      <protection locked="0"/>
    </xf>
    <xf numFmtId="3" fontId="33" fillId="0" borderId="17" xfId="0" applyNumberFormat="1" applyFont="1" applyFill="1" applyBorder="1" applyAlignment="1" applyProtection="1">
      <alignment horizontal="center" vertical="center" wrapText="1"/>
      <protection locked="0"/>
    </xf>
    <xf numFmtId="3" fontId="33" fillId="0" borderId="49" xfId="0" applyNumberFormat="1" applyFont="1" applyFill="1" applyBorder="1" applyAlignment="1" applyProtection="1">
      <alignment horizontal="center" vertical="center" wrapText="1"/>
      <protection locked="0"/>
    </xf>
    <xf numFmtId="3" fontId="33" fillId="0" borderId="2" xfId="0" applyNumberFormat="1" applyFont="1" applyFill="1" applyBorder="1" applyAlignment="1" applyProtection="1">
      <alignment horizontal="center" vertical="center" wrapText="1"/>
      <protection locked="0"/>
    </xf>
    <xf numFmtId="3" fontId="33" fillId="0" borderId="48" xfId="0" applyNumberFormat="1" applyFont="1" applyFill="1" applyBorder="1" applyAlignment="1" applyProtection="1">
      <alignment horizontal="center" vertical="center" wrapText="1"/>
      <protection locked="0"/>
    </xf>
    <xf numFmtId="3" fontId="27" fillId="6" borderId="28" xfId="0" applyNumberFormat="1" applyFont="1" applyFill="1" applyBorder="1" applyAlignment="1" applyProtection="1">
      <alignment horizontal="center" vertical="center" textRotation="90" wrapText="1"/>
      <protection locked="0"/>
    </xf>
    <xf numFmtId="3" fontId="27" fillId="6" borderId="33" xfId="0" applyNumberFormat="1" applyFont="1" applyFill="1" applyBorder="1" applyAlignment="1" applyProtection="1">
      <alignment horizontal="center" vertical="center" textRotation="90" wrapText="1"/>
      <protection locked="0"/>
    </xf>
    <xf numFmtId="3" fontId="27" fillId="6" borderId="37" xfId="0" applyNumberFormat="1" applyFont="1" applyFill="1" applyBorder="1" applyAlignment="1" applyProtection="1">
      <alignment horizontal="center" vertical="center" textRotation="90" wrapText="1"/>
      <protection locked="0"/>
    </xf>
    <xf numFmtId="3" fontId="36" fillId="0" borderId="4" xfId="0" applyNumberFormat="1" applyFont="1" applyFill="1" applyBorder="1" applyAlignment="1" applyProtection="1">
      <alignment horizontal="center" vertical="center" wrapText="1"/>
      <protection locked="0"/>
    </xf>
    <xf numFmtId="3" fontId="32" fillId="0" borderId="8" xfId="0" applyNumberFormat="1" applyFont="1" applyFill="1" applyBorder="1" applyAlignment="1" applyProtection="1">
      <alignment horizontal="left" vertical="center"/>
      <protection locked="0"/>
    </xf>
    <xf numFmtId="3" fontId="31" fillId="0" borderId="12" xfId="0" applyNumberFormat="1" applyFont="1" applyFill="1" applyBorder="1" applyAlignment="1" applyProtection="1">
      <alignment horizontal="center" vertical="center" textRotation="90"/>
      <protection locked="0"/>
    </xf>
    <xf numFmtId="3" fontId="31" fillId="0" borderId="16" xfId="0" applyNumberFormat="1" applyFont="1" applyFill="1" applyBorder="1" applyAlignment="1" applyProtection="1">
      <alignment horizontal="center" vertical="center" textRotation="90"/>
      <protection locked="0"/>
    </xf>
    <xf numFmtId="3" fontId="31" fillId="0" borderId="18" xfId="0" applyNumberFormat="1" applyFont="1" applyFill="1" applyBorder="1" applyAlignment="1" applyProtection="1">
      <alignment horizontal="center" vertical="center" textRotation="90"/>
      <protection locked="0"/>
    </xf>
    <xf numFmtId="3" fontId="32" fillId="0" borderId="12" xfId="0" applyNumberFormat="1" applyFont="1" applyFill="1" applyBorder="1" applyAlignment="1" applyProtection="1">
      <alignment horizontal="center" vertical="center"/>
      <protection locked="0"/>
    </xf>
    <xf numFmtId="3" fontId="32" fillId="0" borderId="16" xfId="0" applyNumberFormat="1" applyFont="1" applyFill="1" applyBorder="1" applyAlignment="1" applyProtection="1">
      <alignment horizontal="center" vertical="center"/>
      <protection locked="0"/>
    </xf>
    <xf numFmtId="3" fontId="32" fillId="0" borderId="18" xfId="0" applyNumberFormat="1" applyFont="1" applyFill="1" applyBorder="1" applyAlignment="1" applyProtection="1">
      <alignment horizontal="center" vertical="center"/>
      <protection locked="0"/>
    </xf>
    <xf numFmtId="3" fontId="33" fillId="0" borderId="13" xfId="0" applyNumberFormat="1" applyFont="1" applyFill="1" applyBorder="1" applyAlignment="1" applyProtection="1">
      <alignment horizontal="center" vertical="center" wrapText="1"/>
      <protection locked="0"/>
    </xf>
    <xf numFmtId="3" fontId="33" fillId="0" borderId="14" xfId="0" applyNumberFormat="1" applyFont="1" applyFill="1" applyBorder="1" applyAlignment="1" applyProtection="1">
      <alignment horizontal="center" vertical="center" wrapText="1"/>
      <protection locked="0"/>
    </xf>
    <xf numFmtId="3" fontId="33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20" fillId="0" borderId="18" xfId="0" quotePrefix="1" applyNumberFormat="1" applyFont="1" applyFill="1" applyBorder="1" applyAlignment="1" applyProtection="1">
      <alignment horizontal="center" vertical="center"/>
      <protection locked="0"/>
    </xf>
    <xf numFmtId="3" fontId="20" fillId="0" borderId="12" xfId="0" applyNumberFormat="1" applyFont="1" applyFill="1" applyBorder="1" applyAlignment="1" applyProtection="1">
      <alignment horizontal="center" vertical="center" textRotation="90" wrapText="1"/>
      <protection locked="0"/>
    </xf>
    <xf numFmtId="3" fontId="20" fillId="0" borderId="16" xfId="0" applyNumberFormat="1" applyFont="1" applyFill="1" applyBorder="1" applyAlignment="1" applyProtection="1">
      <alignment horizontal="center" vertical="center" textRotation="90" wrapText="1"/>
      <protection locked="0"/>
    </xf>
    <xf numFmtId="3" fontId="20" fillId="0" borderId="18" xfId="0" applyNumberFormat="1" applyFont="1" applyFill="1" applyBorder="1" applyAlignment="1" applyProtection="1">
      <alignment horizontal="center" vertical="center" textRotation="90" wrapText="1"/>
      <protection locked="0"/>
    </xf>
    <xf numFmtId="3" fontId="23" fillId="0" borderId="8" xfId="0" applyNumberFormat="1" applyFont="1" applyFill="1" applyBorder="1" applyAlignment="1" applyProtection="1">
      <alignment vertical="center"/>
      <protection locked="0"/>
    </xf>
    <xf numFmtId="0" fontId="20" fillId="0" borderId="12" xfId="0" applyFont="1" applyFill="1" applyBorder="1" applyAlignment="1">
      <alignment horizontal="center" vertical="center" textRotation="90" wrapText="1"/>
    </xf>
    <xf numFmtId="0" fontId="20" fillId="0" borderId="16" xfId="0" applyFont="1" applyFill="1" applyBorder="1" applyAlignment="1">
      <alignment horizontal="center" vertical="center" textRotation="90" wrapText="1"/>
    </xf>
    <xf numFmtId="0" fontId="20" fillId="0" borderId="18" xfId="0" applyFont="1" applyFill="1" applyBorder="1" applyAlignment="1">
      <alignment horizontal="center" vertical="center" textRotation="90" wrapText="1"/>
    </xf>
    <xf numFmtId="3" fontId="31" fillId="0" borderId="8" xfId="0" applyNumberFormat="1" applyFont="1" applyFill="1" applyBorder="1" applyAlignment="1" applyProtection="1">
      <alignment horizontal="center" vertical="center" textRotation="90"/>
      <protection locked="0"/>
    </xf>
    <xf numFmtId="3" fontId="27" fillId="0" borderId="34" xfId="0" applyNumberFormat="1" applyFont="1" applyFill="1" applyBorder="1" applyAlignment="1" applyProtection="1">
      <alignment horizontal="center" vertical="center"/>
      <protection locked="0"/>
    </xf>
    <xf numFmtId="3" fontId="27" fillId="0" borderId="36" xfId="0" applyNumberFormat="1" applyFont="1" applyFill="1" applyBorder="1" applyAlignment="1" applyProtection="1">
      <alignment horizontal="center" vertical="center"/>
      <protection locked="0"/>
    </xf>
    <xf numFmtId="0" fontId="4" fillId="0" borderId="12" xfId="0" applyFont="1" applyFill="1" applyBorder="1" applyAlignment="1">
      <alignment horizontal="center" vertical="center" textRotation="90" wrapText="1"/>
    </xf>
    <xf numFmtId="0" fontId="4" fillId="0" borderId="16" xfId="0" applyFont="1" applyFill="1" applyBorder="1" applyAlignment="1">
      <alignment horizontal="center" vertical="center" textRotation="90" wrapText="1"/>
    </xf>
    <xf numFmtId="0" fontId="4" fillId="0" borderId="18" xfId="0" applyFont="1" applyFill="1" applyBorder="1" applyAlignment="1">
      <alignment horizontal="center" vertical="center" textRotation="90" wrapText="1"/>
    </xf>
    <xf numFmtId="3" fontId="3" fillId="4" borderId="28" xfId="0" applyNumberFormat="1" applyFont="1" applyFill="1" applyBorder="1" applyAlignment="1" applyProtection="1">
      <alignment horizontal="center" vertical="center" textRotation="90"/>
      <protection locked="0"/>
    </xf>
    <xf numFmtId="3" fontId="3" fillId="4" borderId="33" xfId="0" applyNumberFormat="1" applyFont="1" applyFill="1" applyBorder="1" applyAlignment="1" applyProtection="1">
      <alignment horizontal="center" vertical="center" textRotation="90"/>
      <protection locked="0"/>
    </xf>
    <xf numFmtId="3" fontId="3" fillId="4" borderId="37" xfId="0" applyNumberFormat="1" applyFont="1" applyFill="1" applyBorder="1" applyAlignment="1" applyProtection="1">
      <alignment horizontal="center" vertical="center" textRotation="90"/>
      <protection locked="0"/>
    </xf>
    <xf numFmtId="3" fontId="20" fillId="0" borderId="55" xfId="0" applyNumberFormat="1" applyFont="1" applyFill="1" applyBorder="1" applyAlignment="1" applyProtection="1">
      <alignment horizontal="center" vertical="center"/>
      <protection locked="0"/>
    </xf>
    <xf numFmtId="3" fontId="20" fillId="0" borderId="16" xfId="0" applyNumberFormat="1" applyFont="1" applyFill="1" applyBorder="1" applyAlignment="1" applyProtection="1">
      <alignment horizontal="center" vertical="center"/>
      <protection locked="0"/>
    </xf>
    <xf numFmtId="3" fontId="20" fillId="0" borderId="18" xfId="0" applyNumberFormat="1" applyFont="1" applyFill="1" applyBorder="1" applyAlignment="1" applyProtection="1">
      <alignment horizontal="center" vertical="center"/>
      <protection locked="0"/>
    </xf>
    <xf numFmtId="3" fontId="20" fillId="0" borderId="55" xfId="0" applyNumberFormat="1" applyFont="1" applyFill="1" applyBorder="1" applyAlignment="1" applyProtection="1">
      <alignment horizontal="center" vertical="center" textRotation="90" wrapText="1"/>
      <protection locked="0"/>
    </xf>
    <xf numFmtId="3" fontId="23" fillId="0" borderId="4" xfId="0" applyNumberFormat="1" applyFont="1" applyFill="1" applyBorder="1" applyAlignment="1" applyProtection="1">
      <alignment vertical="center"/>
      <protection locked="0"/>
    </xf>
    <xf numFmtId="0" fontId="20" fillId="0" borderId="55" xfId="0" applyFont="1" applyFill="1" applyBorder="1" applyAlignment="1">
      <alignment horizontal="center" vertical="center" textRotation="90" wrapText="1"/>
    </xf>
    <xf numFmtId="3" fontId="31" fillId="0" borderId="4" xfId="0" applyNumberFormat="1" applyFont="1" applyFill="1" applyBorder="1" applyAlignment="1" applyProtection="1">
      <alignment horizontal="center" vertical="center" textRotation="90"/>
      <protection locked="0"/>
    </xf>
    <xf numFmtId="3" fontId="20" fillId="0" borderId="19" xfId="0" quotePrefix="1" applyNumberFormat="1" applyFont="1" applyFill="1" applyBorder="1" applyAlignment="1" applyProtection="1">
      <alignment horizontal="center" vertical="center"/>
      <protection locked="0"/>
    </xf>
    <xf numFmtId="3" fontId="20" fillId="0" borderId="20" xfId="0" quotePrefix="1" applyNumberFormat="1" applyFont="1" applyFill="1" applyBorder="1" applyAlignment="1" applyProtection="1">
      <alignment horizontal="center" vertical="center"/>
      <protection locked="0"/>
    </xf>
    <xf numFmtId="3" fontId="20" fillId="0" borderId="21" xfId="0" quotePrefix="1" applyNumberFormat="1" applyFont="1" applyFill="1" applyBorder="1" applyAlignment="1" applyProtection="1">
      <alignment horizontal="center" vertical="center"/>
      <protection locked="0"/>
    </xf>
    <xf numFmtId="3" fontId="20" fillId="0" borderId="9" xfId="0" quotePrefix="1" applyNumberFormat="1" applyFont="1" applyFill="1" applyBorder="1" applyAlignment="1" applyProtection="1">
      <alignment horizontal="center" vertical="center" wrapText="1"/>
      <protection locked="0"/>
    </xf>
    <xf numFmtId="3" fontId="20" fillId="0" borderId="0" xfId="0" quotePrefix="1" applyNumberFormat="1" applyFont="1" applyFill="1" applyBorder="1" applyAlignment="1" applyProtection="1">
      <alignment horizontal="center" vertical="center" wrapText="1"/>
      <protection locked="0"/>
    </xf>
    <xf numFmtId="3" fontId="20" fillId="0" borderId="49" xfId="0" quotePrefix="1" applyNumberFormat="1" applyFont="1" applyFill="1" applyBorder="1" applyAlignment="1" applyProtection="1">
      <alignment horizontal="center" vertical="center" wrapText="1"/>
      <protection locked="0"/>
    </xf>
    <xf numFmtId="3" fontId="20" fillId="0" borderId="2" xfId="0" quotePrefix="1" applyNumberFormat="1" applyFont="1" applyFill="1" applyBorder="1" applyAlignment="1" applyProtection="1">
      <alignment horizontal="center" vertical="center" wrapText="1"/>
      <protection locked="0"/>
    </xf>
    <xf numFmtId="3" fontId="30" fillId="0" borderId="13" xfId="0" applyNumberFormat="1" applyFont="1" applyFill="1" applyBorder="1" applyAlignment="1" applyProtection="1">
      <alignment horizontal="left" vertical="center" wrapText="1"/>
    </xf>
    <xf numFmtId="3" fontId="30" fillId="0" borderId="15" xfId="0" applyNumberFormat="1" applyFont="1" applyFill="1" applyBorder="1" applyAlignment="1" applyProtection="1">
      <alignment horizontal="left" vertical="center" wrapText="1"/>
    </xf>
    <xf numFmtId="3" fontId="11" fillId="0" borderId="34" xfId="0" applyNumberFormat="1" applyFont="1" applyFill="1" applyBorder="1" applyAlignment="1" applyProtection="1">
      <alignment horizontal="left" vertical="center" wrapText="1"/>
    </xf>
    <xf numFmtId="3" fontId="11" fillId="0" borderId="36" xfId="0" applyNumberFormat="1" applyFont="1" applyFill="1" applyBorder="1" applyAlignment="1" applyProtection="1">
      <alignment horizontal="left" vertical="center" wrapText="1"/>
    </xf>
    <xf numFmtId="3" fontId="9" fillId="6" borderId="33" xfId="0" applyNumberFormat="1" applyFont="1" applyFill="1" applyBorder="1" applyAlignment="1" applyProtection="1">
      <alignment horizontal="center" vertical="center" textRotation="90"/>
      <protection locked="0"/>
    </xf>
    <xf numFmtId="3" fontId="9" fillId="6" borderId="37" xfId="0" applyNumberFormat="1" applyFont="1" applyFill="1" applyBorder="1" applyAlignment="1" applyProtection="1">
      <alignment horizontal="center" vertical="center" textRotation="90"/>
      <protection locked="0"/>
    </xf>
    <xf numFmtId="0" fontId="20" fillId="0" borderId="12" xfId="0" applyFont="1" applyFill="1" applyBorder="1" applyAlignment="1" applyProtection="1">
      <alignment horizontal="center" vertical="center"/>
      <protection locked="0"/>
    </xf>
    <xf numFmtId="0" fontId="20" fillId="0" borderId="16" xfId="0" applyFont="1" applyFill="1" applyBorder="1" applyAlignment="1" applyProtection="1">
      <alignment horizontal="center" vertical="center"/>
      <protection locked="0"/>
    </xf>
    <xf numFmtId="0" fontId="20" fillId="0" borderId="18" xfId="0" applyFont="1" applyFill="1" applyBorder="1" applyAlignment="1" applyProtection="1">
      <alignment horizontal="center" vertical="center"/>
      <protection locked="0"/>
    </xf>
    <xf numFmtId="0" fontId="28" fillId="0" borderId="8" xfId="0" quotePrefix="1" applyFont="1" applyFill="1" applyBorder="1" applyAlignment="1" applyProtection="1">
      <alignment horizontal="left" vertical="center" wrapText="1"/>
      <protection locked="0"/>
    </xf>
    <xf numFmtId="3" fontId="27" fillId="0" borderId="9" xfId="0" applyNumberFormat="1" applyFont="1" applyFill="1" applyBorder="1" applyAlignment="1" applyProtection="1">
      <alignment horizontal="left" vertical="center" wrapText="1"/>
      <protection locked="0"/>
    </xf>
    <xf numFmtId="3" fontId="27" fillId="0" borderId="0" xfId="0" applyNumberFormat="1" applyFont="1" applyFill="1" applyBorder="1" applyAlignment="1" applyProtection="1">
      <alignment horizontal="left" vertical="center" wrapText="1"/>
      <protection locked="0"/>
    </xf>
    <xf numFmtId="3" fontId="27" fillId="0" borderId="17" xfId="0" applyNumberFormat="1" applyFont="1" applyFill="1" applyBorder="1" applyAlignment="1" applyProtection="1">
      <alignment horizontal="left" vertical="center" wrapText="1"/>
      <protection locked="0"/>
    </xf>
    <xf numFmtId="3" fontId="27" fillId="0" borderId="19" xfId="0" applyNumberFormat="1" applyFont="1" applyFill="1" applyBorder="1" applyAlignment="1" applyProtection="1">
      <alignment horizontal="left" vertical="center" wrapText="1"/>
      <protection locked="0"/>
    </xf>
    <xf numFmtId="3" fontId="27" fillId="0" borderId="20" xfId="0" applyNumberFormat="1" applyFont="1" applyFill="1" applyBorder="1" applyAlignment="1" applyProtection="1">
      <alignment horizontal="left" vertical="center" wrapText="1"/>
      <protection locked="0"/>
    </xf>
    <xf numFmtId="3" fontId="27" fillId="0" borderId="21" xfId="0" applyNumberFormat="1" applyFont="1" applyFill="1" applyBorder="1" applyAlignment="1" applyProtection="1">
      <alignment horizontal="left" vertical="center" wrapText="1"/>
      <protection locked="0"/>
    </xf>
    <xf numFmtId="0" fontId="20" fillId="0" borderId="12" xfId="0" applyFont="1" applyFill="1" applyBorder="1" applyAlignment="1" applyProtection="1">
      <alignment horizontal="center" vertical="center" textRotation="90" wrapText="1"/>
      <protection locked="0"/>
    </xf>
    <xf numFmtId="0" fontId="20" fillId="0" borderId="16" xfId="0" applyFont="1" applyFill="1" applyBorder="1" applyAlignment="1" applyProtection="1">
      <alignment horizontal="center" vertical="center" textRotation="90" wrapText="1"/>
      <protection locked="0"/>
    </xf>
    <xf numFmtId="0" fontId="20" fillId="0" borderId="54" xfId="0" applyFont="1" applyFill="1" applyBorder="1" applyAlignment="1" applyProtection="1">
      <alignment horizontal="center" vertical="center" textRotation="90" wrapText="1"/>
      <protection locked="0"/>
    </xf>
    <xf numFmtId="3" fontId="20" fillId="0" borderId="13" xfId="0" quotePrefix="1" applyNumberFormat="1" applyFont="1" applyFill="1" applyBorder="1" applyAlignment="1" applyProtection="1">
      <alignment horizontal="center" vertical="center" wrapText="1"/>
      <protection locked="0"/>
    </xf>
    <xf numFmtId="3" fontId="20" fillId="0" borderId="15" xfId="0" quotePrefix="1" applyNumberFormat="1" applyFont="1" applyFill="1" applyBorder="1" applyAlignment="1" applyProtection="1">
      <alignment horizontal="center" vertical="center" wrapText="1"/>
      <protection locked="0"/>
    </xf>
    <xf numFmtId="3" fontId="20" fillId="0" borderId="17" xfId="0" quotePrefix="1" applyNumberFormat="1" applyFont="1" applyFill="1" applyBorder="1" applyAlignment="1" applyProtection="1">
      <alignment horizontal="center" vertical="center" wrapText="1"/>
      <protection locked="0"/>
    </xf>
    <xf numFmtId="3" fontId="11" fillId="0" borderId="34" xfId="0" applyNumberFormat="1" applyFont="1" applyFill="1" applyBorder="1" applyAlignment="1" applyProtection="1">
      <alignment horizontal="center" vertical="center" wrapText="1"/>
    </xf>
    <xf numFmtId="3" fontId="11" fillId="0" borderId="36" xfId="0" applyNumberFormat="1" applyFont="1" applyFill="1" applyBorder="1" applyAlignment="1" applyProtection="1">
      <alignment horizontal="center" vertical="center" wrapText="1"/>
    </xf>
    <xf numFmtId="0" fontId="9" fillId="0" borderId="33" xfId="0" applyFont="1" applyFill="1" applyBorder="1" applyAlignment="1" applyProtection="1">
      <alignment horizontal="center" vertical="center" textRotation="90"/>
      <protection locked="0"/>
    </xf>
    <xf numFmtId="0" fontId="9" fillId="0" borderId="52" xfId="0" applyFont="1" applyFill="1" applyBorder="1" applyAlignment="1" applyProtection="1">
      <alignment horizontal="center" vertical="center" textRotation="90"/>
      <protection locked="0"/>
    </xf>
    <xf numFmtId="0" fontId="4" fillId="0" borderId="16" xfId="0" applyFont="1" applyFill="1" applyBorder="1" applyAlignment="1" applyProtection="1">
      <alignment horizontal="left" vertical="center" wrapText="1"/>
      <protection locked="0"/>
    </xf>
    <xf numFmtId="0" fontId="26" fillId="0" borderId="16" xfId="0" quotePrefix="1" applyFont="1" applyFill="1" applyBorder="1" applyAlignment="1" applyProtection="1">
      <alignment horizontal="left" vertical="center" wrapText="1"/>
      <protection locked="0"/>
    </xf>
    <xf numFmtId="0" fontId="26" fillId="0" borderId="18" xfId="0" quotePrefix="1" applyFont="1" applyFill="1" applyBorder="1" applyAlignment="1" applyProtection="1">
      <alignment horizontal="left" vertical="center" wrapText="1"/>
      <protection locked="0"/>
    </xf>
    <xf numFmtId="0" fontId="4" fillId="0" borderId="13" xfId="0" applyFont="1" applyFill="1" applyBorder="1" applyAlignment="1" applyProtection="1">
      <alignment horizontal="left" vertical="center" wrapText="1"/>
      <protection locked="0"/>
    </xf>
    <xf numFmtId="0" fontId="4" fillId="0" borderId="14" xfId="0" applyFont="1" applyFill="1" applyBorder="1" applyAlignment="1" applyProtection="1">
      <alignment horizontal="left" vertical="center" wrapText="1"/>
      <protection locked="0"/>
    </xf>
    <xf numFmtId="0" fontId="4" fillId="0" borderId="15" xfId="0" applyFont="1" applyFill="1" applyBorder="1" applyAlignment="1" applyProtection="1">
      <alignment horizontal="left" vertical="center" wrapText="1"/>
      <protection locked="0"/>
    </xf>
    <xf numFmtId="0" fontId="4" fillId="0" borderId="9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0" fontId="4" fillId="0" borderId="17" xfId="0" applyFont="1" applyFill="1" applyBorder="1" applyAlignment="1" applyProtection="1">
      <alignment horizontal="left" vertical="center" wrapText="1"/>
      <protection locked="0"/>
    </xf>
    <xf numFmtId="0" fontId="4" fillId="0" borderId="19" xfId="0" applyFont="1" applyFill="1" applyBorder="1" applyAlignment="1" applyProtection="1">
      <alignment horizontal="left" vertical="center" wrapText="1"/>
      <protection locked="0"/>
    </xf>
    <xf numFmtId="0" fontId="4" fillId="0" borderId="20" xfId="0" applyFont="1" applyFill="1" applyBorder="1" applyAlignment="1" applyProtection="1">
      <alignment horizontal="left" vertical="center" wrapText="1"/>
      <protection locked="0"/>
    </xf>
    <xf numFmtId="0" fontId="4" fillId="0" borderId="21" xfId="0" applyFont="1" applyFill="1" applyBorder="1" applyAlignment="1" applyProtection="1">
      <alignment horizontal="left" vertical="center" wrapText="1"/>
      <protection locked="0"/>
    </xf>
    <xf numFmtId="0" fontId="8" fillId="4" borderId="53" xfId="0" applyFont="1" applyFill="1" applyBorder="1" applyAlignment="1" applyProtection="1">
      <alignment horizontal="left" vertical="center"/>
    </xf>
    <xf numFmtId="0" fontId="8" fillId="4" borderId="14" xfId="0" applyFont="1" applyFill="1" applyBorder="1" applyAlignment="1" applyProtection="1">
      <alignment horizontal="left" vertical="center"/>
    </xf>
    <xf numFmtId="0" fontId="8" fillId="4" borderId="15" xfId="0" applyFont="1" applyFill="1" applyBorder="1" applyAlignment="1" applyProtection="1">
      <alignment horizontal="left" vertical="center"/>
    </xf>
    <xf numFmtId="0" fontId="27" fillId="0" borderId="9" xfId="0" applyFont="1" applyFill="1" applyBorder="1" applyAlignment="1" applyProtection="1">
      <alignment horizontal="center" vertical="center"/>
      <protection locked="0"/>
    </xf>
    <xf numFmtId="0" fontId="27" fillId="0" borderId="0" xfId="0" applyFont="1" applyFill="1" applyBorder="1" applyAlignment="1" applyProtection="1">
      <alignment horizontal="center" vertical="center"/>
      <protection locked="0"/>
    </xf>
    <xf numFmtId="0" fontId="27" fillId="0" borderId="17" xfId="0" applyFont="1" applyFill="1" applyBorder="1" applyAlignment="1" applyProtection="1">
      <alignment horizontal="center" vertical="center"/>
      <protection locked="0"/>
    </xf>
    <xf numFmtId="3" fontId="14" fillId="0" borderId="0" xfId="0" quotePrefix="1" applyNumberFormat="1" applyFont="1" applyFill="1" applyBorder="1" applyAlignment="1" applyProtection="1">
      <alignment horizontal="left" vertical="center" wrapText="1"/>
      <protection locked="0"/>
    </xf>
    <xf numFmtId="3" fontId="14" fillId="0" borderId="45" xfId="0" quotePrefix="1" applyNumberFormat="1" applyFont="1" applyFill="1" applyBorder="1" applyAlignment="1" applyProtection="1">
      <alignment horizontal="left" vertical="center" wrapText="1"/>
      <protection locked="0"/>
    </xf>
    <xf numFmtId="3" fontId="8" fillId="4" borderId="13" xfId="0" quotePrefix="1" applyNumberFormat="1" applyFont="1" applyFill="1" applyBorder="1" applyAlignment="1" applyProtection="1">
      <alignment horizontal="left" vertical="center" wrapText="1"/>
      <protection locked="0"/>
    </xf>
    <xf numFmtId="3" fontId="8" fillId="4" borderId="14" xfId="0" quotePrefix="1" applyNumberFormat="1" applyFont="1" applyFill="1" applyBorder="1" applyAlignment="1" applyProtection="1">
      <alignment horizontal="left" vertical="center" wrapText="1"/>
      <protection locked="0"/>
    </xf>
    <xf numFmtId="3" fontId="8" fillId="4" borderId="51" xfId="0" quotePrefix="1" applyNumberFormat="1" applyFont="1" applyFill="1" applyBorder="1" applyAlignment="1" applyProtection="1">
      <alignment horizontal="left" vertical="center" wrapText="1"/>
      <protection locked="0"/>
    </xf>
    <xf numFmtId="0" fontId="4" fillId="6" borderId="34" xfId="1" applyFont="1" applyFill="1" applyBorder="1" applyAlignment="1" applyProtection="1">
      <alignment horizontal="left" vertical="center"/>
    </xf>
    <xf numFmtId="0" fontId="4" fillId="6" borderId="35" xfId="1" applyFont="1" applyFill="1" applyBorder="1" applyAlignment="1" applyProtection="1">
      <alignment horizontal="left" vertical="center"/>
    </xf>
    <xf numFmtId="0" fontId="4" fillId="6" borderId="36" xfId="1" applyFont="1" applyFill="1" applyBorder="1" applyAlignment="1" applyProtection="1">
      <alignment horizontal="left" vertical="center"/>
    </xf>
    <xf numFmtId="3" fontId="3" fillId="4" borderId="0" xfId="0" applyNumberFormat="1" applyFont="1" applyFill="1" applyBorder="1" applyAlignment="1" applyProtection="1">
      <alignment horizontal="center" vertical="center" textRotation="90"/>
      <protection locked="0"/>
    </xf>
    <xf numFmtId="3" fontId="22" fillId="0" borderId="13" xfId="0" applyNumberFormat="1" applyFont="1" applyFill="1" applyBorder="1" applyAlignment="1" applyProtection="1">
      <alignment horizontal="center" vertical="center"/>
      <protection locked="0"/>
    </xf>
    <xf numFmtId="3" fontId="22" fillId="0" borderId="15" xfId="0" applyNumberFormat="1" applyFont="1" applyFill="1" applyBorder="1" applyAlignment="1" applyProtection="1">
      <alignment horizontal="center" vertical="center"/>
      <protection locked="0"/>
    </xf>
    <xf numFmtId="3" fontId="22" fillId="0" borderId="9" xfId="0" applyNumberFormat="1" applyFont="1" applyFill="1" applyBorder="1" applyAlignment="1" applyProtection="1">
      <alignment horizontal="center" vertical="center"/>
      <protection locked="0"/>
    </xf>
    <xf numFmtId="3" fontId="22" fillId="0" borderId="17" xfId="0" applyNumberFormat="1" applyFont="1" applyFill="1" applyBorder="1" applyAlignment="1" applyProtection="1">
      <alignment horizontal="center" vertical="center"/>
      <protection locked="0"/>
    </xf>
    <xf numFmtId="3" fontId="23" fillId="0" borderId="12" xfId="0" applyNumberFormat="1" applyFont="1" applyFill="1" applyBorder="1" applyAlignment="1" applyProtection="1">
      <alignment vertical="center"/>
      <protection locked="0"/>
    </xf>
    <xf numFmtId="3" fontId="23" fillId="0" borderId="16" xfId="0" applyNumberFormat="1" applyFont="1" applyFill="1" applyBorder="1" applyAlignment="1" applyProtection="1">
      <alignment vertical="center"/>
      <protection locked="0"/>
    </xf>
    <xf numFmtId="3" fontId="23" fillId="0" borderId="18" xfId="0" applyNumberFormat="1" applyFont="1" applyFill="1" applyBorder="1" applyAlignment="1" applyProtection="1">
      <alignment vertical="center"/>
      <protection locked="0"/>
    </xf>
    <xf numFmtId="3" fontId="20" fillId="0" borderId="13" xfId="0" applyNumberFormat="1" applyFont="1" applyFill="1" applyBorder="1" applyAlignment="1" applyProtection="1">
      <alignment horizontal="left" vertical="center"/>
      <protection locked="0"/>
    </xf>
    <xf numFmtId="3" fontId="20" fillId="0" borderId="14" xfId="0" applyNumberFormat="1" applyFont="1" applyFill="1" applyBorder="1" applyAlignment="1" applyProtection="1">
      <alignment horizontal="left" vertical="center"/>
      <protection locked="0"/>
    </xf>
    <xf numFmtId="3" fontId="20" fillId="0" borderId="15" xfId="0" applyNumberFormat="1" applyFont="1" applyFill="1" applyBorder="1" applyAlignment="1" applyProtection="1">
      <alignment horizontal="left" vertical="center"/>
      <protection locked="0"/>
    </xf>
    <xf numFmtId="3" fontId="20" fillId="0" borderId="9" xfId="0" applyNumberFormat="1" applyFont="1" applyFill="1" applyBorder="1" applyAlignment="1" applyProtection="1">
      <alignment horizontal="left" vertical="center"/>
      <protection locked="0"/>
    </xf>
    <xf numFmtId="3" fontId="20" fillId="0" borderId="0" xfId="0" applyNumberFormat="1" applyFont="1" applyFill="1" applyBorder="1" applyAlignment="1" applyProtection="1">
      <alignment horizontal="left" vertical="center"/>
      <protection locked="0"/>
    </xf>
    <xf numFmtId="3" fontId="20" fillId="0" borderId="17" xfId="0" applyNumberFormat="1" applyFont="1" applyFill="1" applyBorder="1" applyAlignment="1" applyProtection="1">
      <alignment horizontal="left" vertical="center"/>
      <protection locked="0"/>
    </xf>
    <xf numFmtId="3" fontId="20" fillId="0" borderId="19" xfId="0" applyNumberFormat="1" applyFont="1" applyFill="1" applyBorder="1" applyAlignment="1" applyProtection="1">
      <alignment horizontal="left" vertical="center"/>
      <protection locked="0"/>
    </xf>
    <xf numFmtId="3" fontId="20" fillId="0" borderId="20" xfId="0" applyNumberFormat="1" applyFont="1" applyFill="1" applyBorder="1" applyAlignment="1" applyProtection="1">
      <alignment horizontal="left" vertical="center"/>
      <protection locked="0"/>
    </xf>
    <xf numFmtId="3" fontId="20" fillId="0" borderId="21" xfId="0" applyNumberFormat="1" applyFont="1" applyFill="1" applyBorder="1" applyAlignment="1" applyProtection="1">
      <alignment horizontal="left" vertical="center"/>
      <protection locked="0"/>
    </xf>
    <xf numFmtId="0" fontId="12" fillId="0" borderId="12" xfId="0" applyFont="1" applyFill="1" applyBorder="1" applyAlignment="1">
      <alignment horizontal="left" vertical="center"/>
    </xf>
    <xf numFmtId="0" fontId="12" fillId="0" borderId="16" xfId="0" applyFont="1" applyFill="1" applyBorder="1" applyAlignment="1">
      <alignment horizontal="left" vertical="center"/>
    </xf>
    <xf numFmtId="0" fontId="12" fillId="0" borderId="18" xfId="0" applyFont="1" applyFill="1" applyBorder="1" applyAlignment="1">
      <alignment horizontal="left" vertical="center"/>
    </xf>
    <xf numFmtId="3" fontId="20" fillId="0" borderId="2" xfId="0" applyNumberFormat="1" applyFont="1" applyFill="1" applyBorder="1" applyAlignment="1" applyProtection="1">
      <alignment horizontal="left" vertical="center"/>
      <protection locked="0"/>
    </xf>
    <xf numFmtId="3" fontId="20" fillId="0" borderId="48" xfId="0" applyNumberFormat="1" applyFont="1" applyFill="1" applyBorder="1" applyAlignment="1" applyProtection="1">
      <alignment horizontal="left" vertical="center"/>
      <protection locked="0"/>
    </xf>
    <xf numFmtId="3" fontId="3" fillId="4" borderId="49" xfId="0" applyNumberFormat="1" applyFont="1" applyFill="1" applyBorder="1" applyAlignment="1" applyProtection="1">
      <alignment horizontal="left" vertical="center" wrapText="1"/>
      <protection locked="0"/>
    </xf>
    <xf numFmtId="3" fontId="3" fillId="4" borderId="1" xfId="0" applyNumberFormat="1" applyFont="1" applyFill="1" applyBorder="1" applyAlignment="1" applyProtection="1">
      <alignment horizontal="left" vertical="center" wrapText="1"/>
      <protection locked="0"/>
    </xf>
    <xf numFmtId="3" fontId="3" fillId="4" borderId="50" xfId="0" applyNumberFormat="1" applyFont="1" applyFill="1" applyBorder="1" applyAlignment="1" applyProtection="1">
      <alignment horizontal="left" vertical="center" wrapText="1"/>
      <protection locked="0"/>
    </xf>
    <xf numFmtId="3" fontId="20" fillId="0" borderId="8" xfId="0" applyNumberFormat="1" applyFont="1" applyFill="1" applyBorder="1" applyAlignment="1" applyProtection="1">
      <alignment horizontal="center" vertical="center" wrapText="1"/>
      <protection locked="0"/>
    </xf>
    <xf numFmtId="3" fontId="20" fillId="0" borderId="12" xfId="0" applyNumberFormat="1" applyFont="1" applyFill="1" applyBorder="1" applyAlignment="1" applyProtection="1">
      <alignment horizontal="center" vertical="center" wrapText="1"/>
      <protection locked="0"/>
    </xf>
    <xf numFmtId="3" fontId="20" fillId="0" borderId="9" xfId="0" applyNumberFormat="1" applyFont="1" applyFill="1" applyBorder="1" applyAlignment="1" applyProtection="1">
      <alignment horizontal="center" vertical="center"/>
    </xf>
    <xf numFmtId="3" fontId="20" fillId="0" borderId="0" xfId="0" applyNumberFormat="1" applyFont="1" applyFill="1" applyBorder="1" applyAlignment="1" applyProtection="1">
      <alignment horizontal="center" vertical="center"/>
    </xf>
    <xf numFmtId="3" fontId="20" fillId="0" borderId="19" xfId="0" applyNumberFormat="1" applyFont="1" applyFill="1" applyBorder="1" applyAlignment="1" applyProtection="1">
      <alignment horizontal="center" vertical="center"/>
    </xf>
    <xf numFmtId="3" fontId="20" fillId="0" borderId="20" xfId="0" applyNumberFormat="1" applyFont="1" applyFill="1" applyBorder="1" applyAlignment="1" applyProtection="1">
      <alignment horizontal="center" vertical="center"/>
    </xf>
    <xf numFmtId="0" fontId="20" fillId="0" borderId="8" xfId="1" applyFont="1" applyFill="1" applyBorder="1" applyAlignment="1" applyProtection="1">
      <alignment horizontal="left" vertical="center"/>
      <protection locked="0"/>
    </xf>
    <xf numFmtId="0" fontId="20" fillId="0" borderId="13" xfId="1" applyFont="1" applyFill="1" applyBorder="1" applyAlignment="1" applyProtection="1">
      <alignment horizontal="left" vertical="center"/>
      <protection locked="0"/>
    </xf>
    <xf numFmtId="0" fontId="20" fillId="0" borderId="15" xfId="1" applyFont="1" applyFill="1" applyBorder="1" applyAlignment="1" applyProtection="1">
      <alignment horizontal="left" vertical="center"/>
      <protection locked="0"/>
    </xf>
    <xf numFmtId="0" fontId="21" fillId="4" borderId="34" xfId="0" applyFont="1" applyFill="1" applyBorder="1" applyAlignment="1">
      <alignment horizontal="left" vertical="center" wrapText="1"/>
    </xf>
    <xf numFmtId="0" fontId="21" fillId="4" borderId="35" xfId="0" applyFont="1" applyFill="1" applyBorder="1" applyAlignment="1">
      <alignment horizontal="left" vertical="center" wrapText="1"/>
    </xf>
    <xf numFmtId="0" fontId="21" fillId="4" borderId="36" xfId="0" applyFont="1" applyFill="1" applyBorder="1" applyAlignment="1">
      <alignment horizontal="left" vertical="center" wrapText="1"/>
    </xf>
    <xf numFmtId="3" fontId="4" fillId="0" borderId="13" xfId="0" applyNumberFormat="1" applyFont="1" applyFill="1" applyBorder="1" applyAlignment="1" applyProtection="1">
      <alignment horizontal="center" vertical="center"/>
      <protection locked="0"/>
    </xf>
    <xf numFmtId="3" fontId="4" fillId="0" borderId="19" xfId="0" applyNumberFormat="1" applyFont="1" applyFill="1" applyBorder="1" applyAlignment="1" applyProtection="1">
      <alignment horizontal="center" vertical="center"/>
      <protection locked="0"/>
    </xf>
    <xf numFmtId="0" fontId="9" fillId="0" borderId="14" xfId="0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center" vertical="center" wrapText="1"/>
    </xf>
    <xf numFmtId="0" fontId="4" fillId="0" borderId="13" xfId="1" applyFont="1" applyFill="1" applyBorder="1" applyAlignment="1" applyProtection="1">
      <alignment horizontal="center" vertical="center"/>
      <protection locked="0"/>
    </xf>
    <xf numFmtId="0" fontId="4" fillId="0" borderId="14" xfId="1" applyFont="1" applyFill="1" applyBorder="1" applyAlignment="1" applyProtection="1">
      <alignment horizontal="center" vertical="center"/>
      <protection locked="0"/>
    </xf>
    <xf numFmtId="0" fontId="4" fillId="0" borderId="15" xfId="1" applyFont="1" applyFill="1" applyBorder="1" applyAlignment="1" applyProtection="1">
      <alignment horizontal="center" vertical="center"/>
      <protection locked="0"/>
    </xf>
    <xf numFmtId="0" fontId="9" fillId="6" borderId="38" xfId="1" applyFont="1" applyFill="1" applyBorder="1" applyAlignment="1" applyProtection="1">
      <alignment horizontal="center" vertical="center" textRotation="90"/>
      <protection locked="0"/>
    </xf>
    <xf numFmtId="0" fontId="9" fillId="6" borderId="41" xfId="1" applyFont="1" applyFill="1" applyBorder="1" applyAlignment="1" applyProtection="1">
      <alignment horizontal="center" vertical="center" textRotation="90"/>
      <protection locked="0"/>
    </xf>
    <xf numFmtId="3" fontId="4" fillId="0" borderId="12" xfId="0" applyNumberFormat="1" applyFont="1" applyFill="1" applyBorder="1" applyAlignment="1" applyProtection="1">
      <alignment horizontal="center" vertical="center"/>
      <protection locked="0"/>
    </xf>
    <xf numFmtId="3" fontId="4" fillId="0" borderId="16" xfId="0" applyNumberFormat="1" applyFont="1" applyFill="1" applyBorder="1" applyAlignment="1" applyProtection="1">
      <alignment horizontal="center" vertical="center"/>
      <protection locked="0"/>
    </xf>
    <xf numFmtId="0" fontId="9" fillId="0" borderId="9" xfId="1" applyFont="1" applyFill="1" applyBorder="1" applyAlignment="1" applyProtection="1">
      <alignment horizontal="left" vertical="center" wrapText="1"/>
      <protection locked="0"/>
    </xf>
    <xf numFmtId="0" fontId="9" fillId="0" borderId="0" xfId="1" applyFont="1" applyFill="1" applyBorder="1" applyAlignment="1" applyProtection="1">
      <alignment horizontal="left" vertical="center" wrapText="1"/>
      <protection locked="0"/>
    </xf>
    <xf numFmtId="0" fontId="9" fillId="0" borderId="17" xfId="1" applyFont="1" applyFill="1" applyBorder="1" applyAlignment="1" applyProtection="1">
      <alignment horizontal="left" vertical="center" wrapText="1"/>
      <protection locked="0"/>
    </xf>
    <xf numFmtId="0" fontId="20" fillId="0" borderId="18" xfId="1" applyFont="1" applyFill="1" applyBorder="1" applyAlignment="1" applyProtection="1">
      <alignment horizontal="left" vertical="center"/>
      <protection locked="0"/>
    </xf>
    <xf numFmtId="0" fontId="3" fillId="4" borderId="34" xfId="0" applyFont="1" applyFill="1" applyBorder="1" applyAlignment="1">
      <alignment horizontal="left" vertical="center" wrapText="1"/>
    </xf>
    <xf numFmtId="0" fontId="3" fillId="4" borderId="35" xfId="0" applyFont="1" applyFill="1" applyBorder="1" applyAlignment="1">
      <alignment horizontal="left" vertical="center" wrapText="1"/>
    </xf>
    <xf numFmtId="0" fontId="3" fillId="4" borderId="36" xfId="0" applyFont="1" applyFill="1" applyBorder="1" applyAlignment="1">
      <alignment horizontal="left" vertical="center" wrapText="1"/>
    </xf>
    <xf numFmtId="3" fontId="4" fillId="0" borderId="18" xfId="0" applyNumberFormat="1" applyFont="1" applyFill="1" applyBorder="1" applyAlignment="1" applyProtection="1">
      <alignment horizontal="center" vertical="center"/>
      <protection locked="0"/>
    </xf>
    <xf numFmtId="0" fontId="9" fillId="0" borderId="5" xfId="1" applyFont="1" applyFill="1" applyBorder="1" applyAlignment="1" applyProtection="1">
      <alignment horizontal="left" vertical="center" wrapText="1"/>
      <protection locked="0"/>
    </xf>
    <xf numFmtId="0" fontId="9" fillId="0" borderId="43" xfId="1" applyFont="1" applyFill="1" applyBorder="1" applyAlignment="1" applyProtection="1">
      <alignment horizontal="left" vertical="center" wrapText="1"/>
      <protection locked="0"/>
    </xf>
    <xf numFmtId="0" fontId="9" fillId="0" borderId="44" xfId="1" applyFont="1" applyFill="1" applyBorder="1" applyAlignment="1" applyProtection="1">
      <alignment horizontal="left" vertical="center" wrapText="1"/>
      <protection locked="0"/>
    </xf>
    <xf numFmtId="3" fontId="18" fillId="4" borderId="8" xfId="0" quotePrefix="1" applyNumberFormat="1" applyFont="1" applyFill="1" applyBorder="1" applyAlignment="1" applyProtection="1">
      <alignment horizontal="left" vertical="center" wrapText="1"/>
      <protection locked="0"/>
    </xf>
    <xf numFmtId="3" fontId="3" fillId="4" borderId="34" xfId="0" applyNumberFormat="1" applyFont="1" applyFill="1" applyBorder="1" applyAlignment="1" applyProtection="1">
      <alignment horizontal="left" vertical="center" wrapText="1"/>
      <protection locked="0"/>
    </xf>
    <xf numFmtId="3" fontId="3" fillId="4" borderId="35" xfId="0" applyNumberFormat="1" applyFont="1" applyFill="1" applyBorder="1" applyAlignment="1" applyProtection="1">
      <alignment horizontal="left" vertical="center" wrapText="1"/>
      <protection locked="0"/>
    </xf>
    <xf numFmtId="3" fontId="3" fillId="4" borderId="36" xfId="0" applyNumberFormat="1" applyFont="1" applyFill="1" applyBorder="1" applyAlignment="1" applyProtection="1">
      <alignment horizontal="left" vertical="center" wrapText="1"/>
      <protection locked="0"/>
    </xf>
    <xf numFmtId="3" fontId="4" fillId="0" borderId="16" xfId="0" applyNumberFormat="1" applyFont="1" applyFill="1" applyBorder="1" applyAlignment="1" applyProtection="1">
      <alignment vertical="center"/>
      <protection locked="0"/>
    </xf>
    <xf numFmtId="3" fontId="4" fillId="0" borderId="18" xfId="0" applyNumberFormat="1" applyFont="1" applyFill="1" applyBorder="1" applyAlignment="1" applyProtection="1">
      <alignment vertical="center"/>
      <protection locked="0"/>
    </xf>
    <xf numFmtId="3" fontId="4" fillId="0" borderId="13" xfId="0" applyNumberFormat="1" applyFont="1" applyFill="1" applyBorder="1" applyAlignment="1" applyProtection="1">
      <alignment horizontal="left" vertical="center" wrapText="1"/>
      <protection locked="0"/>
    </xf>
    <xf numFmtId="3" fontId="4" fillId="0" borderId="14" xfId="0" applyNumberFormat="1" applyFont="1" applyFill="1" applyBorder="1" applyAlignment="1" applyProtection="1">
      <alignment horizontal="left" vertical="center" wrapText="1"/>
      <protection locked="0"/>
    </xf>
    <xf numFmtId="3" fontId="4" fillId="0" borderId="15" xfId="0" applyNumberFormat="1" applyFont="1" applyFill="1" applyBorder="1" applyAlignment="1" applyProtection="1">
      <alignment horizontal="left" vertical="center" wrapText="1"/>
      <protection locked="0"/>
    </xf>
    <xf numFmtId="3" fontId="4" fillId="0" borderId="9" xfId="0" applyNumberFormat="1" applyFont="1" applyFill="1" applyBorder="1" applyAlignment="1" applyProtection="1">
      <alignment horizontal="left" vertical="center" wrapText="1"/>
      <protection locked="0"/>
    </xf>
    <xf numFmtId="3" fontId="4" fillId="0" borderId="0" xfId="0" applyNumberFormat="1" applyFont="1" applyFill="1" applyBorder="1" applyAlignment="1" applyProtection="1">
      <alignment horizontal="left" vertical="center" wrapText="1"/>
      <protection locked="0"/>
    </xf>
    <xf numFmtId="3" fontId="4" fillId="0" borderId="17" xfId="0" applyNumberFormat="1" applyFont="1" applyFill="1" applyBorder="1" applyAlignment="1" applyProtection="1">
      <alignment horizontal="left" vertical="center" wrapText="1"/>
      <protection locked="0"/>
    </xf>
    <xf numFmtId="3" fontId="4" fillId="0" borderId="19" xfId="0" applyNumberFormat="1" applyFont="1" applyFill="1" applyBorder="1" applyAlignment="1" applyProtection="1">
      <alignment horizontal="left" vertical="center" wrapText="1"/>
      <protection locked="0"/>
    </xf>
    <xf numFmtId="3" fontId="4" fillId="0" borderId="20" xfId="0" applyNumberFormat="1" applyFont="1" applyFill="1" applyBorder="1" applyAlignment="1" applyProtection="1">
      <alignment horizontal="left" vertical="center" wrapText="1"/>
      <protection locked="0"/>
    </xf>
    <xf numFmtId="3" fontId="4" fillId="0" borderId="21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8" xfId="0" applyFont="1" applyFill="1" applyBorder="1" applyAlignment="1" applyProtection="1">
      <alignment horizontal="left" vertical="center" wrapText="1"/>
      <protection locked="0"/>
    </xf>
    <xf numFmtId="0" fontId="15" fillId="0" borderId="8" xfId="0" applyFont="1" applyFill="1" applyBorder="1" applyAlignment="1" applyProtection="1">
      <alignment horizontal="left" vertical="center" wrapText="1"/>
      <protection locked="0"/>
    </xf>
    <xf numFmtId="3" fontId="17" fillId="5" borderId="8" xfId="0" applyNumberFormat="1" applyFont="1" applyFill="1" applyBorder="1" applyAlignment="1" applyProtection="1">
      <alignment horizontal="left" vertical="center" wrapText="1"/>
      <protection locked="0"/>
    </xf>
    <xf numFmtId="3" fontId="4" fillId="0" borderId="8" xfId="0" applyNumberFormat="1" applyFont="1" applyFill="1" applyBorder="1" applyAlignment="1" applyProtection="1">
      <alignment horizontal="left" vertical="center" wrapText="1"/>
      <protection locked="0"/>
    </xf>
    <xf numFmtId="3" fontId="3" fillId="4" borderId="8" xfId="0" applyNumberFormat="1" applyFont="1" applyFill="1" applyBorder="1" applyAlignment="1" applyProtection="1">
      <alignment horizontal="left" vertical="center" wrapText="1"/>
      <protection locked="0"/>
    </xf>
    <xf numFmtId="3" fontId="6" fillId="0" borderId="13" xfId="0" quotePrefix="1" applyNumberFormat="1" applyFont="1" applyFill="1" applyBorder="1" applyAlignment="1" applyProtection="1">
      <alignment horizontal="left" vertical="center"/>
      <protection locked="0"/>
    </xf>
    <xf numFmtId="3" fontId="6" fillId="0" borderId="14" xfId="0" applyNumberFormat="1" applyFont="1" applyFill="1" applyBorder="1" applyAlignment="1" applyProtection="1">
      <alignment horizontal="left" vertical="center"/>
      <protection locked="0"/>
    </xf>
    <xf numFmtId="3" fontId="6" fillId="0" borderId="15" xfId="0" applyNumberFormat="1" applyFont="1" applyFill="1" applyBorder="1" applyAlignment="1" applyProtection="1">
      <alignment horizontal="left" vertical="center"/>
      <protection locked="0"/>
    </xf>
    <xf numFmtId="3" fontId="6" fillId="0" borderId="9" xfId="0" applyNumberFormat="1" applyFont="1" applyFill="1" applyBorder="1" applyAlignment="1" applyProtection="1">
      <alignment horizontal="left" vertical="center"/>
      <protection locked="0"/>
    </xf>
    <xf numFmtId="3" fontId="6" fillId="0" borderId="0" xfId="0" applyNumberFormat="1" applyFont="1" applyFill="1" applyBorder="1" applyAlignment="1" applyProtection="1">
      <alignment horizontal="left" vertical="center"/>
      <protection locked="0"/>
    </xf>
    <xf numFmtId="3" fontId="6" fillId="0" borderId="17" xfId="0" applyNumberFormat="1" applyFont="1" applyFill="1" applyBorder="1" applyAlignment="1" applyProtection="1">
      <alignment horizontal="left" vertical="center"/>
      <protection locked="0"/>
    </xf>
    <xf numFmtId="0" fontId="13" fillId="0" borderId="12" xfId="0" applyFont="1" applyFill="1" applyBorder="1" applyAlignment="1" applyProtection="1">
      <alignment horizontal="left" vertical="center" wrapText="1"/>
      <protection locked="0"/>
    </xf>
    <xf numFmtId="3" fontId="12" fillId="0" borderId="8" xfId="0" applyNumberFormat="1" applyFont="1" applyFill="1" applyBorder="1" applyAlignment="1" applyProtection="1">
      <alignment vertical="center" wrapText="1"/>
      <protection locked="0"/>
    </xf>
    <xf numFmtId="3" fontId="6" fillId="0" borderId="8" xfId="0" applyNumberFormat="1" applyFont="1" applyFill="1" applyBorder="1" applyAlignment="1" applyProtection="1">
      <alignment horizontal="left" vertical="center" wrapText="1"/>
      <protection locked="0"/>
    </xf>
    <xf numFmtId="3" fontId="4" fillId="0" borderId="9" xfId="0" applyNumberFormat="1" applyFont="1" applyFill="1" applyBorder="1" applyAlignment="1" applyProtection="1">
      <alignment horizontal="center" vertical="center" textRotation="90"/>
      <protection locked="0"/>
    </xf>
    <xf numFmtId="3" fontId="4" fillId="0" borderId="19" xfId="0" applyNumberFormat="1" applyFont="1" applyFill="1" applyBorder="1" applyAlignment="1" applyProtection="1">
      <alignment horizontal="center" vertical="center" textRotation="90"/>
      <protection locked="0"/>
    </xf>
    <xf numFmtId="3" fontId="12" fillId="0" borderId="18" xfId="0" applyNumberFormat="1" applyFont="1" applyFill="1" applyBorder="1" applyAlignment="1" applyProtection="1">
      <alignment vertical="center" wrapText="1"/>
      <protection locked="0"/>
    </xf>
    <xf numFmtId="3" fontId="4" fillId="0" borderId="18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18" xfId="0" applyFont="1" applyFill="1" applyBorder="1" applyAlignment="1" applyProtection="1">
      <alignment horizontal="left" vertical="center" wrapText="1"/>
      <protection locked="0"/>
    </xf>
    <xf numFmtId="3" fontId="6" fillId="0" borderId="18" xfId="0" applyNumberFormat="1" applyFont="1" applyFill="1" applyBorder="1" applyAlignment="1" applyProtection="1">
      <alignment horizontal="left" vertical="center" wrapText="1"/>
      <protection locked="0"/>
    </xf>
    <xf numFmtId="3" fontId="4" fillId="0" borderId="12" xfId="0" applyNumberFormat="1" applyFont="1" applyFill="1" applyBorder="1" applyAlignment="1" applyProtection="1">
      <alignment vertical="center"/>
      <protection locked="0"/>
    </xf>
    <xf numFmtId="3" fontId="6" fillId="0" borderId="13" xfId="0" applyNumberFormat="1" applyFont="1" applyFill="1" applyBorder="1" applyAlignment="1" applyProtection="1">
      <alignment horizontal="left" vertical="center" wrapText="1"/>
      <protection locked="0"/>
    </xf>
    <xf numFmtId="3" fontId="6" fillId="0" borderId="14" xfId="0" applyNumberFormat="1" applyFont="1" applyFill="1" applyBorder="1" applyAlignment="1" applyProtection="1">
      <alignment horizontal="left" vertical="center" wrapText="1"/>
      <protection locked="0"/>
    </xf>
    <xf numFmtId="3" fontId="6" fillId="0" borderId="15" xfId="0" applyNumberFormat="1" applyFont="1" applyFill="1" applyBorder="1" applyAlignment="1" applyProtection="1">
      <alignment horizontal="left" vertical="center" wrapText="1"/>
      <protection locked="0"/>
    </xf>
    <xf numFmtId="3" fontId="6" fillId="0" borderId="9" xfId="0" applyNumberFormat="1" applyFont="1" applyFill="1" applyBorder="1" applyAlignment="1" applyProtection="1">
      <alignment horizontal="left" vertical="center" wrapText="1"/>
      <protection locked="0"/>
    </xf>
    <xf numFmtId="3" fontId="6" fillId="0" borderId="0" xfId="0" applyNumberFormat="1" applyFont="1" applyFill="1" applyBorder="1" applyAlignment="1" applyProtection="1">
      <alignment horizontal="left" vertical="center" wrapText="1"/>
      <protection locked="0"/>
    </xf>
    <xf numFmtId="3" fontId="6" fillId="0" borderId="17" xfId="0" applyNumberFormat="1" applyFont="1" applyFill="1" applyBorder="1" applyAlignment="1" applyProtection="1">
      <alignment horizontal="left" vertical="center" wrapText="1"/>
      <protection locked="0"/>
    </xf>
    <xf numFmtId="3" fontId="6" fillId="0" borderId="19" xfId="0" applyNumberFormat="1" applyFont="1" applyFill="1" applyBorder="1" applyAlignment="1" applyProtection="1">
      <alignment horizontal="left" vertical="center" wrapText="1"/>
      <protection locked="0"/>
    </xf>
    <xf numFmtId="3" fontId="6" fillId="0" borderId="20" xfId="0" applyNumberFormat="1" applyFont="1" applyFill="1" applyBorder="1" applyAlignment="1" applyProtection="1">
      <alignment horizontal="left" vertical="center" wrapText="1"/>
      <protection locked="0"/>
    </xf>
    <xf numFmtId="3" fontId="6" fillId="0" borderId="21" xfId="0" applyNumberFormat="1" applyFont="1" applyFill="1" applyBorder="1" applyAlignment="1" applyProtection="1">
      <alignment horizontal="left" vertical="center" wrapText="1"/>
      <protection locked="0"/>
    </xf>
    <xf numFmtId="3" fontId="8" fillId="4" borderId="8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Fill="1" applyBorder="1" applyAlignment="1" applyProtection="1">
      <alignment horizontal="left" vertical="center"/>
      <protection locked="0"/>
    </xf>
    <xf numFmtId="0" fontId="12" fillId="0" borderId="8" xfId="0" applyFont="1" applyFill="1" applyBorder="1" applyAlignment="1" applyProtection="1">
      <alignment vertical="center"/>
      <protection locked="0"/>
    </xf>
    <xf numFmtId="0" fontId="4" fillId="0" borderId="8" xfId="0" applyFont="1" applyFill="1" applyBorder="1" applyAlignment="1" applyProtection="1">
      <alignment horizontal="left" vertical="center" wrapText="1"/>
      <protection locked="0"/>
    </xf>
    <xf numFmtId="0" fontId="9" fillId="6" borderId="33" xfId="0" applyFont="1" applyFill="1" applyBorder="1" applyAlignment="1" applyProtection="1">
      <alignment horizontal="center" vertical="center" textRotation="90"/>
      <protection locked="0"/>
    </xf>
    <xf numFmtId="0" fontId="9" fillId="6" borderId="37" xfId="0" applyFont="1" applyFill="1" applyBorder="1" applyAlignment="1" applyProtection="1">
      <alignment horizontal="center" vertical="center" textRotation="90"/>
      <protection locked="0"/>
    </xf>
    <xf numFmtId="0" fontId="4" fillId="0" borderId="18" xfId="0" quotePrefix="1" applyFont="1" applyFill="1" applyBorder="1" applyAlignment="1" applyProtection="1">
      <alignment vertical="center"/>
      <protection locked="0"/>
    </xf>
    <xf numFmtId="0" fontId="4" fillId="0" borderId="8" xfId="0" quotePrefix="1" applyFont="1" applyFill="1" applyBorder="1" applyAlignment="1" applyProtection="1">
      <alignment vertical="center"/>
      <protection locked="0"/>
    </xf>
    <xf numFmtId="0" fontId="4" fillId="0" borderId="12" xfId="0" quotePrefix="1" applyFont="1" applyFill="1" applyBorder="1" applyAlignment="1" applyProtection="1">
      <alignment vertical="center"/>
      <protection locked="0"/>
    </xf>
    <xf numFmtId="0" fontId="6" fillId="0" borderId="9" xfId="0" applyFont="1" applyFill="1" applyBorder="1" applyAlignment="1" applyProtection="1">
      <alignment horizontal="left" vertical="center"/>
      <protection locked="0"/>
    </xf>
    <xf numFmtId="0" fontId="6" fillId="0" borderId="0" xfId="0" applyFont="1" applyFill="1" applyBorder="1" applyAlignment="1" applyProtection="1">
      <alignment horizontal="left" vertical="center"/>
      <protection locked="0"/>
    </xf>
    <xf numFmtId="0" fontId="6" fillId="0" borderId="17" xfId="0" applyFont="1" applyFill="1" applyBorder="1" applyAlignment="1" applyProtection="1">
      <alignment horizontal="left" vertical="center"/>
      <protection locked="0"/>
    </xf>
    <xf numFmtId="0" fontId="4" fillId="0" borderId="8" xfId="0" applyFont="1" applyFill="1" applyBorder="1" applyAlignment="1" applyProtection="1">
      <alignment vertical="center"/>
      <protection locked="0"/>
    </xf>
    <xf numFmtId="0" fontId="6" fillId="0" borderId="8" xfId="0" applyFont="1" applyFill="1" applyBorder="1" applyAlignment="1" applyProtection="1">
      <alignment horizontal="center" vertical="center" textRotation="90"/>
      <protection locked="0"/>
    </xf>
    <xf numFmtId="0" fontId="3" fillId="4" borderId="28" xfId="0" applyFont="1" applyFill="1" applyBorder="1" applyAlignment="1" applyProtection="1">
      <alignment horizontal="center" vertical="center" textRotation="90"/>
      <protection locked="0"/>
    </xf>
    <xf numFmtId="0" fontId="3" fillId="4" borderId="33" xfId="0" applyFont="1" applyFill="1" applyBorder="1" applyAlignment="1" applyProtection="1">
      <alignment horizontal="center" vertical="center" textRotation="90"/>
      <protection locked="0"/>
    </xf>
    <xf numFmtId="0" fontId="4" fillId="0" borderId="4" xfId="0" applyFont="1" applyFill="1" applyBorder="1" applyAlignment="1" applyProtection="1">
      <alignment vertical="center"/>
      <protection locked="0"/>
    </xf>
    <xf numFmtId="0" fontId="6" fillId="0" borderId="4" xfId="0" applyFont="1" applyFill="1" applyBorder="1" applyAlignment="1" applyProtection="1">
      <alignment horizontal="left" vertical="center"/>
      <protection locked="0"/>
    </xf>
    <xf numFmtId="0" fontId="6" fillId="0" borderId="8" xfId="0" applyFont="1" applyFill="1" applyBorder="1" applyAlignment="1" applyProtection="1">
      <alignment horizontal="left" vertical="center"/>
      <protection locked="0"/>
    </xf>
    <xf numFmtId="0" fontId="6" fillId="0" borderId="12" xfId="0" applyFont="1" applyFill="1" applyBorder="1" applyAlignment="1" applyProtection="1">
      <alignment horizontal="left" vertical="center"/>
      <protection locked="0"/>
    </xf>
    <xf numFmtId="0" fontId="4" fillId="0" borderId="8" xfId="0" applyFont="1" applyFill="1" applyBorder="1" applyAlignment="1" applyProtection="1">
      <alignment horizontal="left" vertical="center"/>
    </xf>
    <xf numFmtId="0" fontId="4" fillId="0" borderId="8" xfId="0" quotePrefix="1" applyFont="1" applyFill="1" applyBorder="1" applyAlignment="1" applyProtection="1">
      <alignment horizontal="left" vertical="center"/>
    </xf>
    <xf numFmtId="0" fontId="6" fillId="0" borderId="8" xfId="0" applyFont="1" applyFill="1" applyBorder="1" applyAlignment="1" applyProtection="1">
      <alignment horizontal="left" vertical="center"/>
    </xf>
    <xf numFmtId="3" fontId="5" fillId="0" borderId="8" xfId="0" applyNumberFormat="1" applyFont="1" applyFill="1" applyBorder="1" applyAlignment="1" applyProtection="1">
      <alignment horizontal="left" vertical="center" wrapText="1"/>
      <protection locked="0"/>
    </xf>
    <xf numFmtId="3" fontId="8" fillId="4" borderId="8" xfId="0" applyNumberFormat="1" applyFont="1" applyFill="1" applyBorder="1" applyAlignment="1" applyProtection="1">
      <alignment horizontal="center" vertical="center" wrapText="1"/>
      <protection locked="0"/>
    </xf>
    <xf numFmtId="3" fontId="5" fillId="0" borderId="24" xfId="0" applyNumberFormat="1" applyFont="1" applyFill="1" applyBorder="1" applyAlignment="1" applyProtection="1">
      <alignment horizontal="center" vertical="center"/>
      <protection locked="0"/>
    </xf>
    <xf numFmtId="3" fontId="5" fillId="0" borderId="25" xfId="0" applyNumberFormat="1" applyFont="1" applyFill="1" applyBorder="1" applyAlignment="1" applyProtection="1">
      <alignment horizontal="center" vertical="center"/>
      <protection locked="0"/>
    </xf>
    <xf numFmtId="3" fontId="5" fillId="0" borderId="26" xfId="0" applyNumberFormat="1" applyFont="1" applyFill="1" applyBorder="1" applyAlignment="1" applyProtection="1">
      <alignment horizontal="center" vertical="center"/>
      <protection locked="0"/>
    </xf>
    <xf numFmtId="0" fontId="9" fillId="6" borderId="28" xfId="0" applyFont="1" applyFill="1" applyBorder="1" applyAlignment="1" applyProtection="1">
      <alignment horizontal="center" vertical="center" textRotation="90"/>
      <protection locked="0"/>
    </xf>
    <xf numFmtId="0" fontId="5" fillId="0" borderId="29" xfId="0" applyFont="1" applyFill="1" applyBorder="1" applyAlignment="1" applyProtection="1">
      <alignment horizontal="center" vertical="center"/>
      <protection locked="0"/>
    </xf>
    <xf numFmtId="0" fontId="5" fillId="0" borderId="30" xfId="0" applyFont="1" applyFill="1" applyBorder="1" applyAlignment="1" applyProtection="1">
      <alignment horizontal="center" vertical="center"/>
      <protection locked="0"/>
    </xf>
    <xf numFmtId="0" fontId="5" fillId="0" borderId="31" xfId="0" applyFont="1" applyFill="1" applyBorder="1" applyAlignment="1" applyProtection="1">
      <alignment horizontal="center" vertical="center"/>
      <protection locked="0"/>
    </xf>
    <xf numFmtId="0" fontId="5" fillId="0" borderId="34" xfId="0" applyFont="1" applyFill="1" applyBorder="1" applyAlignment="1" applyProtection="1">
      <alignment horizontal="center" vertical="center"/>
      <protection locked="0"/>
    </xf>
    <xf numFmtId="0" fontId="5" fillId="0" borderId="35" xfId="0" applyFont="1" applyFill="1" applyBorder="1" applyAlignment="1" applyProtection="1">
      <alignment horizontal="center" vertical="center"/>
      <protection locked="0"/>
    </xf>
    <xf numFmtId="0" fontId="5" fillId="0" borderId="36" xfId="0" applyFont="1" applyFill="1" applyBorder="1" applyAlignment="1" applyProtection="1">
      <alignment horizontal="center" vertical="center"/>
      <protection locked="0"/>
    </xf>
    <xf numFmtId="0" fontId="41" fillId="2" borderId="1" xfId="0" applyFont="1" applyFill="1" applyBorder="1" applyAlignment="1" applyProtection="1">
      <alignment horizontal="center" vertical="center" wrapText="1"/>
      <protection locked="0"/>
    </xf>
    <xf numFmtId="3" fontId="3" fillId="4" borderId="3" xfId="0" applyNumberFormat="1" applyFont="1" applyFill="1" applyBorder="1" applyAlignment="1" applyProtection="1">
      <alignment horizontal="center" vertical="center" textRotation="90"/>
      <protection locked="0"/>
    </xf>
    <xf numFmtId="3" fontId="3" fillId="4" borderId="7" xfId="0" applyNumberFormat="1" applyFont="1" applyFill="1" applyBorder="1" applyAlignment="1" applyProtection="1">
      <alignment horizontal="center" vertical="center" textRotation="90"/>
      <protection locked="0"/>
    </xf>
    <xf numFmtId="3" fontId="3" fillId="4" borderId="22" xfId="0" applyNumberFormat="1" applyFont="1" applyFill="1" applyBorder="1" applyAlignment="1" applyProtection="1">
      <alignment horizontal="center" vertical="center" textRotation="90"/>
      <protection locked="0"/>
    </xf>
    <xf numFmtId="3" fontId="4" fillId="0" borderId="4" xfId="0" quotePrefix="1" applyNumberFormat="1" applyFont="1" applyFill="1" applyBorder="1" applyAlignment="1" applyProtection="1">
      <alignment vertical="center"/>
      <protection locked="0"/>
    </xf>
    <xf numFmtId="3" fontId="4" fillId="0" borderId="8" xfId="0" applyNumberFormat="1" applyFont="1" applyFill="1" applyBorder="1" applyAlignment="1" applyProtection="1">
      <alignment vertical="center"/>
      <protection locked="0"/>
    </xf>
    <xf numFmtId="3" fontId="5" fillId="0" borderId="5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0" borderId="9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0" borderId="19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0" borderId="4" xfId="0" quotePrefix="1" applyNumberFormat="1" applyFont="1" applyFill="1" applyBorder="1" applyAlignment="1" applyProtection="1">
      <alignment vertical="center"/>
      <protection locked="0"/>
    </xf>
    <xf numFmtId="3" fontId="5" fillId="0" borderId="8" xfId="0" quotePrefix="1" applyNumberFormat="1" applyFont="1" applyFill="1" applyBorder="1" applyAlignment="1" applyProtection="1">
      <alignment vertical="center"/>
      <protection locked="0"/>
    </xf>
    <xf numFmtId="3" fontId="6" fillId="0" borderId="4" xfId="0" quotePrefix="1" applyNumberFormat="1" applyFont="1" applyFill="1" applyBorder="1" applyAlignment="1" applyProtection="1">
      <alignment horizontal="left" vertical="center" wrapText="1"/>
      <protection locked="0"/>
    </xf>
    <xf numFmtId="3" fontId="6" fillId="0" borderId="8" xfId="0" quotePrefix="1" applyNumberFormat="1" applyFont="1" applyFill="1" applyBorder="1" applyAlignment="1" applyProtection="1">
      <alignment horizontal="left" vertical="center" wrapText="1"/>
      <protection locked="0"/>
    </xf>
    <xf numFmtId="3" fontId="5" fillId="0" borderId="12" xfId="0" quotePrefix="1" applyNumberFormat="1" applyFont="1" applyFill="1" applyBorder="1" applyAlignment="1" applyProtection="1">
      <alignment horizontal="center" vertical="center"/>
      <protection locked="0"/>
    </xf>
    <xf numFmtId="3" fontId="5" fillId="0" borderId="16" xfId="0" quotePrefix="1" applyNumberFormat="1" applyFont="1" applyFill="1" applyBorder="1" applyAlignment="1" applyProtection="1">
      <alignment horizontal="center" vertical="center"/>
      <protection locked="0"/>
    </xf>
    <xf numFmtId="3" fontId="5" fillId="0" borderId="18" xfId="0" quotePrefix="1" applyNumberFormat="1" applyFont="1" applyFill="1" applyBorder="1" applyAlignment="1" applyProtection="1">
      <alignment horizontal="center" vertical="center"/>
      <protection locked="0"/>
    </xf>
    <xf numFmtId="3" fontId="5" fillId="0" borderId="8" xfId="0" applyNumberFormat="1" applyFont="1" applyFill="1" applyBorder="1" applyAlignment="1" applyProtection="1">
      <alignment vertical="center"/>
      <protection locked="0"/>
    </xf>
  </cellXfs>
  <cellStyles count="2">
    <cellStyle name="Normal" xfId="0" builtinId="0"/>
    <cellStyle name="Normal_2004" xfId="1" xr:uid="{00000000-0005-0000-0000-000001000000}"/>
  </cellStyles>
  <dxfs count="273"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Drop" dropLines="33" dropStyle="combo" dx="22" fmlaLink="$H$1" fmlaRange="Hoja2!$C$2:$C$3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28575</xdr:colOff>
          <xdr:row>0</xdr:row>
          <xdr:rowOff>0</xdr:rowOff>
        </xdr:from>
        <xdr:to>
          <xdr:col>9</xdr:col>
          <xdr:colOff>876300</xdr:colOff>
          <xdr:row>0</xdr:row>
          <xdr:rowOff>466725</xdr:rowOff>
        </xdr:to>
        <xdr:sp macro="" textlink="">
          <xdr:nvSpPr>
            <xdr:cNvPr id="1028" name="Drop Dow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245"/>
  <sheetViews>
    <sheetView tabSelected="1" workbookViewId="0">
      <pane xSplit="10" ySplit="2" topLeftCell="AO3" activePane="bottomRight" state="frozen"/>
      <selection pane="topRight" activeCell="J1" sqref="J1"/>
      <selection pane="bottomLeft" activeCell="A2" sqref="A2"/>
      <selection pane="bottomRight" activeCell="AO7" sqref="AO7"/>
    </sheetView>
  </sheetViews>
  <sheetFormatPr baseColWidth="10" defaultRowHeight="15"/>
  <cols>
    <col min="7" max="7" width="19.140625" customWidth="1"/>
    <col min="8" max="8" width="28.85546875" customWidth="1"/>
    <col min="9" max="10" width="13.7109375" bestFit="1" customWidth="1"/>
    <col min="11" max="13" width="10.7109375" hidden="1" customWidth="1"/>
    <col min="14" max="14" width="12.42578125" hidden="1" customWidth="1"/>
    <col min="15" max="16" width="10.7109375" hidden="1" customWidth="1"/>
    <col min="17" max="17" width="12.42578125" hidden="1" customWidth="1"/>
    <col min="18" max="18" width="10.7109375" hidden="1" customWidth="1"/>
    <col min="19" max="19" width="12.42578125" hidden="1" customWidth="1"/>
    <col min="20" max="20" width="10.7109375" hidden="1" customWidth="1"/>
    <col min="21" max="22" width="12.42578125" hidden="1" customWidth="1"/>
    <col min="23" max="23" width="10.7109375" hidden="1" customWidth="1"/>
    <col min="24" max="26" width="12.42578125" hidden="1" customWidth="1"/>
    <col min="27" max="27" width="10.7109375" hidden="1" customWidth="1"/>
    <col min="28" max="28" width="12.42578125" hidden="1" customWidth="1"/>
    <col min="29" max="36" width="10.7109375" hidden="1" customWidth="1"/>
    <col min="37" max="37" width="12.42578125" hidden="1" customWidth="1"/>
    <col min="38" max="38" width="10.7109375" hidden="1" customWidth="1"/>
    <col min="39" max="39" width="13.7109375" hidden="1" customWidth="1"/>
    <col min="40" max="40" width="0" hidden="1" customWidth="1"/>
  </cols>
  <sheetData>
    <row r="1" spans="1:40" ht="37.5" customHeight="1" thickBot="1">
      <c r="A1" s="136" t="str">
        <f>VLOOKUP(H1,Hoja2!A2:C31,3,FALSE)</f>
        <v>Biblioteca Complutense</v>
      </c>
      <c r="B1" s="136"/>
      <c r="C1" s="136"/>
      <c r="D1" s="136"/>
      <c r="E1" s="136"/>
      <c r="F1" s="136"/>
      <c r="G1" s="136"/>
      <c r="H1">
        <v>1</v>
      </c>
    </row>
    <row r="2" spans="1:40" ht="27" thickBot="1">
      <c r="A2" s="399" t="s">
        <v>320</v>
      </c>
      <c r="B2" s="399"/>
      <c r="C2" s="399"/>
      <c r="D2" s="399"/>
      <c r="E2" s="399"/>
      <c r="F2" s="399"/>
      <c r="G2" s="399"/>
      <c r="H2" s="399"/>
      <c r="I2" s="1" t="str">
        <f>VLOOKUP(Hoja1!H1,Hoja2!A2:B31,2,FALSE)</f>
        <v>BUC</v>
      </c>
      <c r="J2" s="1" t="s">
        <v>29</v>
      </c>
      <c r="K2" s="1" t="s">
        <v>0</v>
      </c>
      <c r="L2" s="1" t="s">
        <v>1</v>
      </c>
      <c r="M2" s="1" t="s">
        <v>2</v>
      </c>
      <c r="N2" s="1" t="s">
        <v>3</v>
      </c>
      <c r="O2" s="1" t="s">
        <v>4</v>
      </c>
      <c r="P2" s="1" t="s">
        <v>5</v>
      </c>
      <c r="Q2" s="1" t="s">
        <v>6</v>
      </c>
      <c r="R2" s="1" t="s">
        <v>7</v>
      </c>
      <c r="S2" s="1" t="s">
        <v>8</v>
      </c>
      <c r="T2" s="1" t="s">
        <v>9</v>
      </c>
      <c r="U2" s="1" t="s">
        <v>10</v>
      </c>
      <c r="V2" s="1" t="s">
        <v>11</v>
      </c>
      <c r="W2" s="1" t="s">
        <v>12</v>
      </c>
      <c r="X2" s="1" t="s">
        <v>13</v>
      </c>
      <c r="Y2" s="1" t="s">
        <v>14</v>
      </c>
      <c r="Z2" s="1" t="s">
        <v>15</v>
      </c>
      <c r="AA2" s="1" t="s">
        <v>16</v>
      </c>
      <c r="AB2" s="1" t="s">
        <v>17</v>
      </c>
      <c r="AC2" s="1" t="s">
        <v>18</v>
      </c>
      <c r="AD2" s="1" t="s">
        <v>19</v>
      </c>
      <c r="AE2" s="1" t="s">
        <v>20</v>
      </c>
      <c r="AF2" s="1" t="s">
        <v>21</v>
      </c>
      <c r="AG2" s="1" t="s">
        <v>22</v>
      </c>
      <c r="AH2" s="1" t="s">
        <v>23</v>
      </c>
      <c r="AI2" s="1" t="s">
        <v>24</v>
      </c>
      <c r="AJ2" s="1" t="s">
        <v>25</v>
      </c>
      <c r="AK2" s="1" t="s">
        <v>26</v>
      </c>
      <c r="AL2" s="1" t="s">
        <v>27</v>
      </c>
      <c r="AM2" s="1" t="s">
        <v>28</v>
      </c>
      <c r="AN2">
        <v>1</v>
      </c>
    </row>
    <row r="3" spans="1:40">
      <c r="A3" s="400" t="s">
        <v>30</v>
      </c>
      <c r="B3" s="403" t="s">
        <v>31</v>
      </c>
      <c r="C3" s="405" t="s">
        <v>32</v>
      </c>
      <c r="D3" s="408" t="s">
        <v>33</v>
      </c>
      <c r="E3" s="410" t="s">
        <v>34</v>
      </c>
      <c r="F3" s="410"/>
      <c r="G3" s="410"/>
      <c r="H3" s="2" t="s">
        <v>35</v>
      </c>
      <c r="I3" s="3">
        <f t="shared" ref="I3:I66" si="0">HLOOKUP($I$2,$J$2:$AM$245,$AN3,FALSE)</f>
        <v>3567</v>
      </c>
      <c r="J3" s="3">
        <v>3567</v>
      </c>
      <c r="K3" s="3">
        <v>92</v>
      </c>
      <c r="L3" s="3">
        <v>166</v>
      </c>
      <c r="M3" s="3">
        <v>34</v>
      </c>
      <c r="N3" s="3">
        <v>229</v>
      </c>
      <c r="O3" s="3">
        <v>162</v>
      </c>
      <c r="P3" s="3">
        <v>90</v>
      </c>
      <c r="Q3" s="3">
        <v>178</v>
      </c>
      <c r="R3" s="3">
        <v>104</v>
      </c>
      <c r="S3" s="3">
        <v>190</v>
      </c>
      <c r="T3" s="3">
        <v>226</v>
      </c>
      <c r="U3" s="3">
        <v>208</v>
      </c>
      <c r="V3" s="3">
        <v>158</v>
      </c>
      <c r="W3" s="3">
        <v>196</v>
      </c>
      <c r="X3" s="3">
        <v>238</v>
      </c>
      <c r="Y3" s="3">
        <v>62</v>
      </c>
      <c r="Z3" s="3">
        <v>220</v>
      </c>
      <c r="AA3" s="3">
        <v>127</v>
      </c>
      <c r="AB3" s="3">
        <v>227</v>
      </c>
      <c r="AC3" s="3">
        <v>68</v>
      </c>
      <c r="AD3" s="3">
        <v>136</v>
      </c>
      <c r="AE3" s="3">
        <v>205</v>
      </c>
      <c r="AF3" s="3">
        <v>49</v>
      </c>
      <c r="AG3" s="3">
        <v>44</v>
      </c>
      <c r="AH3" s="3">
        <v>42</v>
      </c>
      <c r="AI3" s="3">
        <v>75</v>
      </c>
      <c r="AJ3" s="3">
        <v>53</v>
      </c>
      <c r="AK3" s="3"/>
      <c r="AL3" s="3"/>
      <c r="AM3" s="3"/>
      <c r="AN3">
        <v>2</v>
      </c>
    </row>
    <row r="4" spans="1:40">
      <c r="A4" s="401"/>
      <c r="B4" s="404"/>
      <c r="C4" s="406"/>
      <c r="D4" s="409"/>
      <c r="E4" s="411"/>
      <c r="F4" s="411"/>
      <c r="G4" s="411"/>
      <c r="H4" s="4" t="s">
        <v>36</v>
      </c>
      <c r="I4" s="5">
        <f t="shared" si="0"/>
        <v>2258</v>
      </c>
      <c r="J4" s="5">
        <v>2258</v>
      </c>
      <c r="K4" s="5">
        <v>87</v>
      </c>
      <c r="L4" s="5">
        <v>21</v>
      </c>
      <c r="M4" s="5">
        <v>14</v>
      </c>
      <c r="N4" s="5">
        <v>131</v>
      </c>
      <c r="O4" s="5">
        <v>12</v>
      </c>
      <c r="P4" s="5">
        <v>19</v>
      </c>
      <c r="Q4" s="5">
        <v>85</v>
      </c>
      <c r="R4" s="5">
        <v>20</v>
      </c>
      <c r="S4" s="5">
        <v>92</v>
      </c>
      <c r="T4" s="5">
        <v>17</v>
      </c>
      <c r="U4" s="5">
        <v>112</v>
      </c>
      <c r="V4" s="5">
        <v>164</v>
      </c>
      <c r="W4" s="5">
        <v>80</v>
      </c>
      <c r="X4" s="5">
        <v>117</v>
      </c>
      <c r="Y4" s="5">
        <v>23</v>
      </c>
      <c r="Z4" s="5">
        <v>44</v>
      </c>
      <c r="AA4" s="5">
        <v>17</v>
      </c>
      <c r="AB4" s="5">
        <v>677</v>
      </c>
      <c r="AC4" s="5">
        <v>91</v>
      </c>
      <c r="AD4" s="5">
        <v>115</v>
      </c>
      <c r="AE4" s="5">
        <v>62</v>
      </c>
      <c r="AF4" s="5">
        <v>126</v>
      </c>
      <c r="AG4" s="5">
        <v>8</v>
      </c>
      <c r="AH4" s="5">
        <v>63</v>
      </c>
      <c r="AI4" s="5">
        <v>37</v>
      </c>
      <c r="AJ4" s="5">
        <v>51</v>
      </c>
      <c r="AK4" s="5"/>
      <c r="AL4" s="5"/>
      <c r="AM4" s="5"/>
      <c r="AN4">
        <v>3</v>
      </c>
    </row>
    <row r="5" spans="1:40" ht="16.5" thickBot="1">
      <c r="A5" s="401"/>
      <c r="B5" s="404"/>
      <c r="C5" s="406"/>
      <c r="D5" s="409"/>
      <c r="E5" s="411"/>
      <c r="F5" s="411"/>
      <c r="G5" s="411"/>
      <c r="H5" s="6" t="s">
        <v>37</v>
      </c>
      <c r="I5" s="7">
        <f t="shared" si="0"/>
        <v>5825</v>
      </c>
      <c r="J5" s="7">
        <v>5825</v>
      </c>
      <c r="K5" s="7">
        <v>179</v>
      </c>
      <c r="L5" s="7">
        <v>187</v>
      </c>
      <c r="M5" s="7">
        <v>48</v>
      </c>
      <c r="N5" s="7">
        <v>360</v>
      </c>
      <c r="O5" s="7">
        <v>174</v>
      </c>
      <c r="P5" s="7">
        <v>109</v>
      </c>
      <c r="Q5" s="7">
        <v>263</v>
      </c>
      <c r="R5" s="7">
        <v>124</v>
      </c>
      <c r="S5" s="7">
        <v>282</v>
      </c>
      <c r="T5" s="7">
        <v>243</v>
      </c>
      <c r="U5" s="7">
        <v>320</v>
      </c>
      <c r="V5" s="7">
        <v>322</v>
      </c>
      <c r="W5" s="7">
        <v>276</v>
      </c>
      <c r="X5" s="7">
        <v>355</v>
      </c>
      <c r="Y5" s="7">
        <v>85</v>
      </c>
      <c r="Z5" s="7">
        <v>264</v>
      </c>
      <c r="AA5" s="7">
        <v>144</v>
      </c>
      <c r="AB5" s="7">
        <v>904</v>
      </c>
      <c r="AC5" s="7">
        <v>150</v>
      </c>
      <c r="AD5" s="7">
        <v>251</v>
      </c>
      <c r="AE5" s="7">
        <v>267</v>
      </c>
      <c r="AF5" s="7">
        <v>175</v>
      </c>
      <c r="AG5" s="7">
        <v>50</v>
      </c>
      <c r="AH5" s="7">
        <v>105</v>
      </c>
      <c r="AI5" s="7">
        <v>112</v>
      </c>
      <c r="AJ5" s="7">
        <v>104</v>
      </c>
      <c r="AK5" s="7"/>
      <c r="AL5" s="7"/>
      <c r="AM5" s="7"/>
      <c r="AN5">
        <v>4</v>
      </c>
    </row>
    <row r="6" spans="1:40" ht="15.75" customHeight="1">
      <c r="A6" s="401"/>
      <c r="B6" s="404"/>
      <c r="C6" s="406"/>
      <c r="D6" s="412" t="s">
        <v>38</v>
      </c>
      <c r="E6" s="410" t="s">
        <v>39</v>
      </c>
      <c r="F6" s="410"/>
      <c r="G6" s="410"/>
      <c r="H6" s="2" t="s">
        <v>35</v>
      </c>
      <c r="I6" s="8">
        <f t="shared" si="0"/>
        <v>1113</v>
      </c>
      <c r="J6" s="8">
        <v>1113</v>
      </c>
      <c r="K6" s="3">
        <v>13</v>
      </c>
      <c r="L6" s="3">
        <v>52</v>
      </c>
      <c r="M6" s="3">
        <v>2</v>
      </c>
      <c r="N6" s="3">
        <v>14</v>
      </c>
      <c r="O6" s="3">
        <v>108</v>
      </c>
      <c r="P6" s="3">
        <v>24</v>
      </c>
      <c r="Q6" s="3">
        <v>22</v>
      </c>
      <c r="R6" s="3">
        <v>29</v>
      </c>
      <c r="S6" s="3">
        <v>31</v>
      </c>
      <c r="T6" s="3">
        <v>178</v>
      </c>
      <c r="U6" s="3">
        <v>12</v>
      </c>
      <c r="V6" s="3">
        <v>14</v>
      </c>
      <c r="W6" s="3">
        <v>77</v>
      </c>
      <c r="X6" s="3">
        <v>68</v>
      </c>
      <c r="Y6" s="3">
        <v>26</v>
      </c>
      <c r="Z6" s="3">
        <v>87</v>
      </c>
      <c r="AA6" s="3">
        <v>45</v>
      </c>
      <c r="AB6" s="3">
        <v>65</v>
      </c>
      <c r="AC6" s="3">
        <v>9</v>
      </c>
      <c r="AD6" s="3">
        <v>34</v>
      </c>
      <c r="AE6" s="3">
        <v>71</v>
      </c>
      <c r="AF6" s="3">
        <v>3</v>
      </c>
      <c r="AG6" s="3">
        <v>5</v>
      </c>
      <c r="AH6" s="3">
        <v>1</v>
      </c>
      <c r="AI6" s="3">
        <v>7</v>
      </c>
      <c r="AJ6" s="3"/>
      <c r="AK6" s="3"/>
      <c r="AL6" s="3"/>
      <c r="AM6" s="8"/>
      <c r="AN6">
        <v>5</v>
      </c>
    </row>
    <row r="7" spans="1:40" ht="15.75" customHeight="1">
      <c r="A7" s="401"/>
      <c r="B7" s="404"/>
      <c r="C7" s="406"/>
      <c r="D7" s="413"/>
      <c r="E7" s="411"/>
      <c r="F7" s="411"/>
      <c r="G7" s="411"/>
      <c r="H7" s="4" t="s">
        <v>36</v>
      </c>
      <c r="I7" s="8">
        <f t="shared" si="0"/>
        <v>117</v>
      </c>
      <c r="J7" s="8">
        <v>117</v>
      </c>
      <c r="K7" s="5">
        <v>1</v>
      </c>
      <c r="L7" s="5">
        <v>7</v>
      </c>
      <c r="M7" s="5"/>
      <c r="N7" s="5">
        <v>4</v>
      </c>
      <c r="O7" s="5">
        <v>14</v>
      </c>
      <c r="P7" s="5">
        <v>1</v>
      </c>
      <c r="Q7" s="5">
        <v>2</v>
      </c>
      <c r="R7" s="5">
        <v>4</v>
      </c>
      <c r="S7" s="5">
        <v>8</v>
      </c>
      <c r="T7" s="5">
        <v>10</v>
      </c>
      <c r="U7" s="5">
        <v>1</v>
      </c>
      <c r="V7" s="5">
        <v>1</v>
      </c>
      <c r="W7" s="5">
        <v>8</v>
      </c>
      <c r="X7" s="5">
        <v>2</v>
      </c>
      <c r="Y7" s="5">
        <v>182</v>
      </c>
      <c r="Z7" s="5">
        <v>3</v>
      </c>
      <c r="AA7" s="5">
        <v>8</v>
      </c>
      <c r="AB7" s="5">
        <v>7</v>
      </c>
      <c r="AC7" s="5">
        <v>5</v>
      </c>
      <c r="AD7" s="5">
        <v>11</v>
      </c>
      <c r="AE7" s="5">
        <v>7</v>
      </c>
      <c r="AF7" s="5">
        <v>2</v>
      </c>
      <c r="AG7" s="5">
        <v>0</v>
      </c>
      <c r="AH7" s="5">
        <v>0</v>
      </c>
      <c r="AI7" s="5">
        <v>1</v>
      </c>
      <c r="AJ7" s="5">
        <v>0</v>
      </c>
      <c r="AK7" s="5"/>
      <c r="AL7" s="5"/>
      <c r="AM7" s="8"/>
      <c r="AN7">
        <v>6</v>
      </c>
    </row>
    <row r="8" spans="1:40" ht="15.75" customHeight="1">
      <c r="A8" s="401"/>
      <c r="B8" s="404"/>
      <c r="C8" s="406"/>
      <c r="D8" s="414"/>
      <c r="E8" s="411"/>
      <c r="F8" s="411"/>
      <c r="G8" s="411"/>
      <c r="H8" s="6" t="s">
        <v>37</v>
      </c>
      <c r="I8" s="8">
        <f t="shared" si="0"/>
        <v>1230</v>
      </c>
      <c r="J8" s="8">
        <v>1230</v>
      </c>
      <c r="K8" s="7">
        <v>14</v>
      </c>
      <c r="L8" s="7">
        <v>59</v>
      </c>
      <c r="M8" s="7">
        <v>2</v>
      </c>
      <c r="N8" s="7">
        <v>18</v>
      </c>
      <c r="O8" s="7">
        <v>122</v>
      </c>
      <c r="P8" s="7">
        <v>25</v>
      </c>
      <c r="Q8" s="7">
        <v>24</v>
      </c>
      <c r="R8" s="7">
        <v>33</v>
      </c>
      <c r="S8" s="7">
        <v>39</v>
      </c>
      <c r="T8" s="7">
        <v>188</v>
      </c>
      <c r="U8" s="7">
        <v>13</v>
      </c>
      <c r="V8" s="7">
        <v>15</v>
      </c>
      <c r="W8" s="7">
        <v>85</v>
      </c>
      <c r="X8" s="7">
        <v>70</v>
      </c>
      <c r="Y8" s="7">
        <v>208</v>
      </c>
      <c r="Z8" s="7">
        <v>90</v>
      </c>
      <c r="AA8" s="7">
        <v>53</v>
      </c>
      <c r="AB8" s="7">
        <v>72</v>
      </c>
      <c r="AC8" s="7">
        <v>14</v>
      </c>
      <c r="AD8" s="7">
        <v>45</v>
      </c>
      <c r="AE8" s="7">
        <v>78</v>
      </c>
      <c r="AF8" s="7">
        <v>5</v>
      </c>
      <c r="AG8" s="7">
        <v>5</v>
      </c>
      <c r="AH8" s="7">
        <v>1</v>
      </c>
      <c r="AI8" s="7">
        <v>8</v>
      </c>
      <c r="AJ8" s="7"/>
      <c r="AK8" s="7"/>
      <c r="AL8" s="7"/>
      <c r="AM8" s="8"/>
      <c r="AN8">
        <v>7</v>
      </c>
    </row>
    <row r="9" spans="1:40">
      <c r="A9" s="401"/>
      <c r="B9" s="404"/>
      <c r="C9" s="406"/>
      <c r="D9" s="415" t="s">
        <v>40</v>
      </c>
      <c r="E9" s="347" t="s">
        <v>41</v>
      </c>
      <c r="F9" s="347"/>
      <c r="G9" s="347"/>
      <c r="H9" s="4" t="s">
        <v>42</v>
      </c>
      <c r="I9" s="5">
        <f t="shared" si="0"/>
        <v>53122</v>
      </c>
      <c r="J9" s="5">
        <v>53122</v>
      </c>
      <c r="K9" s="5">
        <v>1714</v>
      </c>
      <c r="L9" s="5">
        <v>1404</v>
      </c>
      <c r="M9" s="5">
        <v>289</v>
      </c>
      <c r="N9" s="5">
        <v>3136</v>
      </c>
      <c r="O9" s="5">
        <v>1690</v>
      </c>
      <c r="P9" s="5">
        <v>525</v>
      </c>
      <c r="Q9" s="5">
        <v>5075</v>
      </c>
      <c r="R9" s="5">
        <v>1163</v>
      </c>
      <c r="S9" s="5">
        <v>3096</v>
      </c>
      <c r="T9" s="5">
        <v>1719</v>
      </c>
      <c r="U9" s="5">
        <v>5250</v>
      </c>
      <c r="V9" s="5">
        <v>3752</v>
      </c>
      <c r="W9" s="5">
        <v>2365</v>
      </c>
      <c r="X9" s="5">
        <v>3295</v>
      </c>
      <c r="Y9" s="5">
        <v>1099</v>
      </c>
      <c r="Z9" s="5">
        <v>2604</v>
      </c>
      <c r="AA9" s="5">
        <v>1705</v>
      </c>
      <c r="AB9" s="5">
        <v>2896</v>
      </c>
      <c r="AC9" s="5">
        <v>496</v>
      </c>
      <c r="AD9" s="5">
        <v>2218</v>
      </c>
      <c r="AE9" s="5">
        <v>1522</v>
      </c>
      <c r="AF9" s="5">
        <v>1670</v>
      </c>
      <c r="AG9" s="5">
        <v>388</v>
      </c>
      <c r="AH9" s="5">
        <v>2193</v>
      </c>
      <c r="AI9" s="5">
        <v>727</v>
      </c>
      <c r="AJ9" s="5">
        <v>1446</v>
      </c>
      <c r="AK9" s="5"/>
      <c r="AL9" s="5"/>
      <c r="AM9" s="5"/>
      <c r="AN9">
        <v>8</v>
      </c>
    </row>
    <row r="10" spans="1:40">
      <c r="A10" s="401"/>
      <c r="B10" s="404"/>
      <c r="C10" s="406"/>
      <c r="D10" s="415"/>
      <c r="E10" s="347"/>
      <c r="F10" s="347"/>
      <c r="G10" s="347"/>
      <c r="H10" s="4" t="s">
        <v>43</v>
      </c>
      <c r="I10" s="5">
        <f t="shared" si="0"/>
        <v>5835</v>
      </c>
      <c r="J10" s="5">
        <v>5835</v>
      </c>
      <c r="K10" s="5">
        <v>236</v>
      </c>
      <c r="L10" s="5">
        <v>155</v>
      </c>
      <c r="M10" s="5">
        <v>80</v>
      </c>
      <c r="N10" s="5">
        <v>164</v>
      </c>
      <c r="O10" s="5">
        <v>212</v>
      </c>
      <c r="P10" s="5">
        <v>75</v>
      </c>
      <c r="Q10" s="5">
        <v>570</v>
      </c>
      <c r="R10" s="5">
        <v>82</v>
      </c>
      <c r="S10" s="5">
        <v>445</v>
      </c>
      <c r="T10" s="5">
        <v>259</v>
      </c>
      <c r="U10" s="5">
        <v>207</v>
      </c>
      <c r="V10" s="5">
        <v>149</v>
      </c>
      <c r="W10" s="5">
        <v>282</v>
      </c>
      <c r="X10" s="5">
        <v>659</v>
      </c>
      <c r="Y10" s="5">
        <v>189</v>
      </c>
      <c r="Z10" s="5">
        <v>536</v>
      </c>
      <c r="AA10" s="5">
        <v>71</v>
      </c>
      <c r="AB10" s="5">
        <v>697</v>
      </c>
      <c r="AC10" s="5">
        <v>132</v>
      </c>
      <c r="AD10" s="5">
        <v>178</v>
      </c>
      <c r="AE10" s="5">
        <v>179</v>
      </c>
      <c r="AF10" s="5">
        <v>111</v>
      </c>
      <c r="AG10" s="5">
        <v>26</v>
      </c>
      <c r="AH10" s="5">
        <v>0</v>
      </c>
      <c r="AI10" s="5">
        <v>0</v>
      </c>
      <c r="AJ10" s="5">
        <v>49</v>
      </c>
      <c r="AK10" s="5"/>
      <c r="AL10" s="5"/>
      <c r="AM10" s="5"/>
      <c r="AN10">
        <v>9</v>
      </c>
    </row>
    <row r="11" spans="1:40">
      <c r="A11" s="401"/>
      <c r="B11" s="404"/>
      <c r="C11" s="406"/>
      <c r="D11" s="415"/>
      <c r="E11" s="347"/>
      <c r="F11" s="347"/>
      <c r="G11" s="347"/>
      <c r="H11" s="4" t="s">
        <v>44</v>
      </c>
      <c r="I11" s="5">
        <f t="shared" si="0"/>
        <v>7177</v>
      </c>
      <c r="J11" s="5">
        <v>7177</v>
      </c>
      <c r="K11" s="5">
        <v>158</v>
      </c>
      <c r="L11" s="5">
        <v>271</v>
      </c>
      <c r="M11" s="5">
        <v>67</v>
      </c>
      <c r="N11" s="5">
        <v>528</v>
      </c>
      <c r="O11" s="5">
        <v>230</v>
      </c>
      <c r="P11" s="5">
        <v>73</v>
      </c>
      <c r="Q11" s="5">
        <v>517</v>
      </c>
      <c r="R11" s="5">
        <v>148</v>
      </c>
      <c r="S11" s="5">
        <v>571</v>
      </c>
      <c r="T11" s="5">
        <v>213</v>
      </c>
      <c r="U11" s="5">
        <v>339</v>
      </c>
      <c r="V11" s="5">
        <v>856</v>
      </c>
      <c r="W11" s="5">
        <v>121</v>
      </c>
      <c r="X11" s="5">
        <v>453</v>
      </c>
      <c r="Y11" s="5">
        <v>91</v>
      </c>
      <c r="Z11" s="5">
        <v>382</v>
      </c>
      <c r="AA11" s="5">
        <v>138</v>
      </c>
      <c r="AB11" s="5">
        <v>227</v>
      </c>
      <c r="AC11" s="5">
        <v>62</v>
      </c>
      <c r="AD11" s="5">
        <v>531</v>
      </c>
      <c r="AE11" s="5">
        <v>64</v>
      </c>
      <c r="AF11" s="5">
        <v>61</v>
      </c>
      <c r="AG11" s="5">
        <v>94</v>
      </c>
      <c r="AH11" s="5">
        <v>146</v>
      </c>
      <c r="AI11" s="5">
        <v>52</v>
      </c>
      <c r="AJ11" s="5">
        <v>44</v>
      </c>
      <c r="AK11" s="5"/>
      <c r="AL11" s="5"/>
      <c r="AM11" s="5"/>
      <c r="AN11">
        <v>10</v>
      </c>
    </row>
    <row r="12" spans="1:40" ht="15.75">
      <c r="A12" s="401"/>
      <c r="B12" s="404"/>
      <c r="C12" s="406"/>
      <c r="D12" s="415"/>
      <c r="E12" s="347"/>
      <c r="F12" s="347"/>
      <c r="G12" s="347"/>
      <c r="H12" s="6" t="s">
        <v>45</v>
      </c>
      <c r="I12" s="7">
        <f t="shared" si="0"/>
        <v>66134</v>
      </c>
      <c r="J12" s="7">
        <v>66134</v>
      </c>
      <c r="K12" s="7">
        <v>2108</v>
      </c>
      <c r="L12" s="7">
        <v>1830</v>
      </c>
      <c r="M12" s="7">
        <v>436</v>
      </c>
      <c r="N12" s="7">
        <v>3828</v>
      </c>
      <c r="O12" s="7">
        <v>2132</v>
      </c>
      <c r="P12" s="7">
        <v>673</v>
      </c>
      <c r="Q12" s="7">
        <v>6162</v>
      </c>
      <c r="R12" s="7">
        <v>1393</v>
      </c>
      <c r="S12" s="7">
        <v>4112</v>
      </c>
      <c r="T12" s="7">
        <v>2191</v>
      </c>
      <c r="U12" s="7">
        <v>5796</v>
      </c>
      <c r="V12" s="7">
        <v>4757</v>
      </c>
      <c r="W12" s="7">
        <v>2768</v>
      </c>
      <c r="X12" s="7">
        <v>4407</v>
      </c>
      <c r="Y12" s="7">
        <v>1379</v>
      </c>
      <c r="Z12" s="7">
        <v>3522</v>
      </c>
      <c r="AA12" s="7">
        <v>1914</v>
      </c>
      <c r="AB12" s="7">
        <v>3820</v>
      </c>
      <c r="AC12" s="7">
        <v>690</v>
      </c>
      <c r="AD12" s="7">
        <v>2927</v>
      </c>
      <c r="AE12" s="7">
        <v>1765</v>
      </c>
      <c r="AF12" s="7">
        <v>1842</v>
      </c>
      <c r="AG12" s="7">
        <v>508</v>
      </c>
      <c r="AH12" s="7">
        <v>2339</v>
      </c>
      <c r="AI12" s="7">
        <v>779</v>
      </c>
      <c r="AJ12" s="7">
        <v>1555</v>
      </c>
      <c r="AK12" s="7"/>
      <c r="AL12" s="7"/>
      <c r="AM12" s="7"/>
      <c r="AN12">
        <v>11</v>
      </c>
    </row>
    <row r="13" spans="1:40" ht="36">
      <c r="A13" s="401"/>
      <c r="B13" s="404"/>
      <c r="C13" s="406"/>
      <c r="D13" s="9" t="s">
        <v>46</v>
      </c>
      <c r="E13" s="387"/>
      <c r="F13" s="387"/>
      <c r="G13" s="387"/>
      <c r="H13" s="10" t="s">
        <v>47</v>
      </c>
      <c r="I13" s="5">
        <f t="shared" si="0"/>
        <v>4035</v>
      </c>
      <c r="J13" s="5">
        <v>4035</v>
      </c>
      <c r="K13" s="5">
        <v>0</v>
      </c>
      <c r="L13" s="5">
        <v>0</v>
      </c>
      <c r="M13" s="5"/>
      <c r="N13" s="5">
        <v>901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898</v>
      </c>
      <c r="V13" s="5">
        <v>1501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181</v>
      </c>
      <c r="AD13" s="5">
        <v>1401</v>
      </c>
      <c r="AE13" s="5">
        <v>0</v>
      </c>
      <c r="AF13" s="5">
        <v>0</v>
      </c>
      <c r="AG13" s="5">
        <v>0</v>
      </c>
      <c r="AH13" s="5">
        <v>80</v>
      </c>
      <c r="AI13" s="5">
        <v>210</v>
      </c>
      <c r="AJ13" s="5">
        <v>50</v>
      </c>
      <c r="AK13" s="5"/>
      <c r="AL13" s="5"/>
      <c r="AM13" s="5"/>
      <c r="AN13">
        <v>12</v>
      </c>
    </row>
    <row r="14" spans="1:40">
      <c r="A14" s="401"/>
      <c r="B14" s="404"/>
      <c r="C14" s="406"/>
      <c r="D14" s="9" t="s">
        <v>48</v>
      </c>
      <c r="E14" s="387"/>
      <c r="F14" s="387"/>
      <c r="G14" s="387"/>
      <c r="H14" s="4" t="s">
        <v>49</v>
      </c>
      <c r="I14" s="5">
        <f t="shared" si="0"/>
        <v>3295</v>
      </c>
      <c r="J14" s="5">
        <v>3295</v>
      </c>
      <c r="K14" s="5">
        <v>84</v>
      </c>
      <c r="L14" s="5">
        <v>78</v>
      </c>
      <c r="M14" s="5">
        <v>28</v>
      </c>
      <c r="N14" s="5">
        <v>90</v>
      </c>
      <c r="O14" s="5">
        <v>63</v>
      </c>
      <c r="P14" s="5">
        <v>56</v>
      </c>
      <c r="Q14" s="5">
        <v>86</v>
      </c>
      <c r="R14" s="5">
        <v>54</v>
      </c>
      <c r="S14" s="5">
        <v>70</v>
      </c>
      <c r="T14" s="5">
        <v>77</v>
      </c>
      <c r="U14" s="5">
        <v>79</v>
      </c>
      <c r="V14" s="5">
        <v>68</v>
      </c>
      <c r="W14" s="5">
        <v>91</v>
      </c>
      <c r="X14" s="5">
        <v>81</v>
      </c>
      <c r="Y14" s="5">
        <v>26</v>
      </c>
      <c r="Z14" s="5">
        <v>76</v>
      </c>
      <c r="AA14" s="5">
        <v>51</v>
      </c>
      <c r="AB14" s="5">
        <v>116</v>
      </c>
      <c r="AC14" s="5">
        <v>103</v>
      </c>
      <c r="AD14" s="5">
        <v>70</v>
      </c>
      <c r="AE14" s="5">
        <v>89</v>
      </c>
      <c r="AF14" s="5">
        <v>40</v>
      </c>
      <c r="AG14" s="5">
        <v>26</v>
      </c>
      <c r="AH14" s="5">
        <v>32</v>
      </c>
      <c r="AI14" s="5">
        <v>38</v>
      </c>
      <c r="AJ14" s="5">
        <v>24</v>
      </c>
      <c r="AK14" s="5"/>
      <c r="AL14" s="5"/>
      <c r="AM14" s="5"/>
      <c r="AN14">
        <v>13</v>
      </c>
    </row>
    <row r="15" spans="1:40">
      <c r="A15" s="401"/>
      <c r="B15" s="404"/>
      <c r="C15" s="406"/>
      <c r="D15" s="9" t="s">
        <v>50</v>
      </c>
      <c r="E15" s="387"/>
      <c r="F15" s="387"/>
      <c r="G15" s="387"/>
      <c r="H15" s="10" t="s">
        <v>51</v>
      </c>
      <c r="I15" s="5">
        <f t="shared" si="0"/>
        <v>17242</v>
      </c>
      <c r="J15" s="5">
        <f>SUM(K15:AM15)</f>
        <v>17242</v>
      </c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>
        <v>72</v>
      </c>
      <c r="Z15" s="5"/>
      <c r="AA15" s="5"/>
      <c r="AB15" s="5"/>
      <c r="AC15" s="5">
        <v>18</v>
      </c>
      <c r="AD15" s="5">
        <v>16830</v>
      </c>
      <c r="AE15" s="5"/>
      <c r="AF15" s="5"/>
      <c r="AG15" s="5">
        <v>1</v>
      </c>
      <c r="AH15" s="5">
        <v>300</v>
      </c>
      <c r="AI15" s="5"/>
      <c r="AJ15" s="5">
        <v>21</v>
      </c>
      <c r="AK15" s="5"/>
      <c r="AL15" s="5"/>
      <c r="AM15" s="5"/>
      <c r="AN15">
        <v>14</v>
      </c>
    </row>
    <row r="16" spans="1:40" ht="15.75">
      <c r="A16" s="401"/>
      <c r="B16" s="404"/>
      <c r="C16" s="407"/>
      <c r="D16" s="388" t="s">
        <v>52</v>
      </c>
      <c r="E16" s="388"/>
      <c r="F16" s="388"/>
      <c r="G16" s="388"/>
      <c r="H16" s="388"/>
      <c r="I16" s="11">
        <f t="shared" si="0"/>
        <v>73189</v>
      </c>
      <c r="J16" s="11">
        <f>J5+J8+J12</f>
        <v>73189</v>
      </c>
      <c r="K16" s="11">
        <v>2301</v>
      </c>
      <c r="L16" s="11">
        <v>2076</v>
      </c>
      <c r="M16" s="11">
        <v>486</v>
      </c>
      <c r="N16" s="11">
        <v>5107</v>
      </c>
      <c r="O16" s="11">
        <v>2428</v>
      </c>
      <c r="P16" s="11">
        <v>807</v>
      </c>
      <c r="Q16" s="11">
        <v>6449</v>
      </c>
      <c r="R16" s="11">
        <v>1550</v>
      </c>
      <c r="S16" s="11">
        <v>4433</v>
      </c>
      <c r="T16" s="11">
        <v>2622</v>
      </c>
      <c r="U16" s="11">
        <v>7027</v>
      </c>
      <c r="V16" s="11">
        <v>6595</v>
      </c>
      <c r="W16" s="11">
        <v>3129</v>
      </c>
      <c r="X16" s="11">
        <v>4832</v>
      </c>
      <c r="Y16" s="11">
        <v>1770</v>
      </c>
      <c r="Z16" s="11">
        <v>3876</v>
      </c>
      <c r="AA16" s="11">
        <v>2111</v>
      </c>
      <c r="AB16" s="11">
        <v>4796</v>
      </c>
      <c r="AC16" s="11">
        <v>1035</v>
      </c>
      <c r="AD16" s="11">
        <v>4624</v>
      </c>
      <c r="AE16" s="11">
        <v>2110</v>
      </c>
      <c r="AF16" s="11">
        <v>2022</v>
      </c>
      <c r="AG16" s="11">
        <v>563</v>
      </c>
      <c r="AH16" s="11">
        <v>2525</v>
      </c>
      <c r="AI16" s="11">
        <v>1109</v>
      </c>
      <c r="AJ16" s="11">
        <v>1709</v>
      </c>
      <c r="AK16" s="11"/>
      <c r="AL16" s="11"/>
      <c r="AM16" s="11"/>
      <c r="AN16">
        <v>15</v>
      </c>
    </row>
    <row r="17" spans="1:40" ht="24.75" thickBot="1">
      <c r="A17" s="402"/>
      <c r="B17" s="12" t="s">
        <v>53</v>
      </c>
      <c r="C17" s="389"/>
      <c r="D17" s="390"/>
      <c r="E17" s="390"/>
      <c r="F17" s="390"/>
      <c r="G17" s="391"/>
      <c r="H17" s="13" t="s">
        <v>54</v>
      </c>
      <c r="I17" s="14">
        <f t="shared" si="0"/>
        <v>1884788</v>
      </c>
      <c r="J17" s="14">
        <f t="shared" ref="J17:J80" si="1">SUM(K17:AM17)</f>
        <v>1884788</v>
      </c>
      <c r="K17" s="14">
        <v>57861</v>
      </c>
      <c r="L17" s="14">
        <v>146201</v>
      </c>
      <c r="M17" s="14">
        <v>35590</v>
      </c>
      <c r="N17" s="14">
        <v>173855</v>
      </c>
      <c r="O17" s="14">
        <v>121766</v>
      </c>
      <c r="P17" s="14">
        <v>44780</v>
      </c>
      <c r="Q17" s="14">
        <v>236698</v>
      </c>
      <c r="R17" s="14"/>
      <c r="S17" s="14">
        <v>153251</v>
      </c>
      <c r="T17" s="14">
        <v>187683</v>
      </c>
      <c r="U17" s="14"/>
      <c r="V17" s="14">
        <v>106596</v>
      </c>
      <c r="W17" s="14"/>
      <c r="X17" s="14"/>
      <c r="Y17" s="14"/>
      <c r="Z17" s="14"/>
      <c r="AA17" s="14">
        <v>80921</v>
      </c>
      <c r="AB17" s="14"/>
      <c r="AC17" s="14">
        <v>94826</v>
      </c>
      <c r="AD17" s="14">
        <v>219382</v>
      </c>
      <c r="AE17" s="14">
        <v>85064</v>
      </c>
      <c r="AF17" s="14"/>
      <c r="AG17" s="14">
        <v>35000</v>
      </c>
      <c r="AH17" s="14"/>
      <c r="AI17" s="14">
        <v>71269</v>
      </c>
      <c r="AJ17" s="14">
        <v>34045</v>
      </c>
      <c r="AK17" s="14"/>
      <c r="AL17" s="14"/>
      <c r="AM17" s="14"/>
      <c r="AN17">
        <v>16</v>
      </c>
    </row>
    <row r="18" spans="1:40" ht="24">
      <c r="A18" s="392" t="s">
        <v>55</v>
      </c>
      <c r="B18" s="15" t="s">
        <v>56</v>
      </c>
      <c r="C18" s="393"/>
      <c r="D18" s="394"/>
      <c r="E18" s="394"/>
      <c r="F18" s="394"/>
      <c r="G18" s="395"/>
      <c r="H18" s="16" t="s">
        <v>57</v>
      </c>
      <c r="I18" s="17">
        <f t="shared" si="0"/>
        <v>5072</v>
      </c>
      <c r="J18" s="17">
        <f t="shared" si="1"/>
        <v>5072</v>
      </c>
      <c r="K18" s="17">
        <v>228</v>
      </c>
      <c r="L18" s="17">
        <v>244</v>
      </c>
      <c r="M18" s="17">
        <v>228</v>
      </c>
      <c r="N18" s="17"/>
      <c r="O18" s="17">
        <v>228</v>
      </c>
      <c r="P18" s="17">
        <v>235</v>
      </c>
      <c r="Q18" s="17">
        <v>226</v>
      </c>
      <c r="R18" s="17">
        <v>226</v>
      </c>
      <c r="S18" s="17">
        <v>228</v>
      </c>
      <c r="T18" s="17">
        <v>225</v>
      </c>
      <c r="U18" s="17">
        <v>270</v>
      </c>
      <c r="V18" s="17">
        <v>227</v>
      </c>
      <c r="W18" s="17"/>
      <c r="X18" s="17"/>
      <c r="Y18" s="17"/>
      <c r="Z18" s="17">
        <v>240</v>
      </c>
      <c r="AA18" s="17">
        <v>225</v>
      </c>
      <c r="AB18" s="17"/>
      <c r="AC18" s="17">
        <v>218</v>
      </c>
      <c r="AD18" s="17">
        <v>223</v>
      </c>
      <c r="AE18" s="17">
        <v>234</v>
      </c>
      <c r="AF18" s="17">
        <v>233</v>
      </c>
      <c r="AG18" s="17">
        <v>223</v>
      </c>
      <c r="AH18" s="17">
        <v>235</v>
      </c>
      <c r="AI18" s="17">
        <v>225</v>
      </c>
      <c r="AJ18" s="17">
        <v>223</v>
      </c>
      <c r="AK18" s="17">
        <v>228</v>
      </c>
      <c r="AL18" s="17"/>
      <c r="AM18" s="17"/>
      <c r="AN18">
        <v>17</v>
      </c>
    </row>
    <row r="19" spans="1:40" ht="24.75" thickBot="1">
      <c r="A19" s="368"/>
      <c r="B19" s="18" t="s">
        <v>58</v>
      </c>
      <c r="C19" s="396"/>
      <c r="D19" s="397"/>
      <c r="E19" s="397"/>
      <c r="F19" s="397" t="s">
        <v>58</v>
      </c>
      <c r="G19" s="398"/>
      <c r="H19" s="19" t="s">
        <v>59</v>
      </c>
      <c r="I19" s="20">
        <f t="shared" si="0"/>
        <v>1860.5</v>
      </c>
      <c r="J19" s="20">
        <f t="shared" si="1"/>
        <v>1860.5</v>
      </c>
      <c r="K19" s="20"/>
      <c r="L19" s="20">
        <v>80</v>
      </c>
      <c r="M19" s="20">
        <v>60</v>
      </c>
      <c r="N19" s="20">
        <v>60</v>
      </c>
      <c r="O19" s="20">
        <v>60</v>
      </c>
      <c r="P19" s="20">
        <v>60</v>
      </c>
      <c r="Q19" s="20">
        <v>60</v>
      </c>
      <c r="R19" s="20">
        <v>588</v>
      </c>
      <c r="S19" s="20">
        <v>60</v>
      </c>
      <c r="T19" s="20">
        <v>60</v>
      </c>
      <c r="U19" s="20">
        <v>60</v>
      </c>
      <c r="V19" s="20">
        <v>60</v>
      </c>
      <c r="W19" s="20"/>
      <c r="X19" s="20"/>
      <c r="Y19" s="20"/>
      <c r="Z19" s="20">
        <v>60</v>
      </c>
      <c r="AA19" s="20">
        <v>60</v>
      </c>
      <c r="AB19" s="20"/>
      <c r="AC19" s="20">
        <v>60</v>
      </c>
      <c r="AD19" s="20">
        <v>60</v>
      </c>
      <c r="AE19" s="20">
        <v>60</v>
      </c>
      <c r="AF19" s="20">
        <v>60</v>
      </c>
      <c r="AG19" s="20">
        <v>57.5</v>
      </c>
      <c r="AH19" s="20">
        <v>57</v>
      </c>
      <c r="AI19" s="20">
        <v>60</v>
      </c>
      <c r="AJ19" s="20">
        <v>58</v>
      </c>
      <c r="AK19" s="20">
        <v>60</v>
      </c>
      <c r="AL19" s="20"/>
      <c r="AM19" s="20"/>
      <c r="AN19">
        <v>18</v>
      </c>
    </row>
    <row r="20" spans="1:40">
      <c r="A20" s="378" t="s">
        <v>60</v>
      </c>
      <c r="B20" s="380" t="s">
        <v>61</v>
      </c>
      <c r="C20" s="381" t="s">
        <v>62</v>
      </c>
      <c r="D20" s="381"/>
      <c r="E20" s="381"/>
      <c r="F20" s="381"/>
      <c r="G20" s="381"/>
      <c r="H20" s="16" t="s">
        <v>63</v>
      </c>
      <c r="I20" s="3">
        <f t="shared" si="0"/>
        <v>26370</v>
      </c>
      <c r="J20" s="3">
        <f t="shared" si="1"/>
        <v>26370</v>
      </c>
      <c r="K20" s="3">
        <v>307</v>
      </c>
      <c r="L20" s="3">
        <v>1076</v>
      </c>
      <c r="M20" s="3">
        <v>124</v>
      </c>
      <c r="N20" s="3">
        <v>972</v>
      </c>
      <c r="O20" s="3">
        <v>878</v>
      </c>
      <c r="P20" s="3">
        <v>661</v>
      </c>
      <c r="Q20" s="3">
        <v>1030</v>
      </c>
      <c r="R20" s="3">
        <v>588</v>
      </c>
      <c r="S20" s="3">
        <v>1071</v>
      </c>
      <c r="T20" s="3">
        <v>643</v>
      </c>
      <c r="U20" s="3">
        <v>6130</v>
      </c>
      <c r="V20" s="3">
        <v>589</v>
      </c>
      <c r="W20" s="3">
        <v>316</v>
      </c>
      <c r="X20" s="3">
        <v>3713</v>
      </c>
      <c r="Y20" s="3">
        <v>148</v>
      </c>
      <c r="Z20" s="3">
        <v>1769</v>
      </c>
      <c r="AA20" s="3">
        <v>672</v>
      </c>
      <c r="AB20" s="3">
        <v>1108</v>
      </c>
      <c r="AC20" s="3">
        <v>304</v>
      </c>
      <c r="AD20" s="3">
        <v>2199</v>
      </c>
      <c r="AE20" s="3">
        <v>355</v>
      </c>
      <c r="AF20" s="3">
        <v>302</v>
      </c>
      <c r="AG20" s="3">
        <v>192</v>
      </c>
      <c r="AH20" s="3">
        <v>200</v>
      </c>
      <c r="AI20" s="3">
        <v>426</v>
      </c>
      <c r="AJ20" s="3">
        <v>180</v>
      </c>
      <c r="AK20" s="3">
        <v>417</v>
      </c>
      <c r="AL20" s="3"/>
      <c r="AM20" s="3"/>
      <c r="AN20">
        <v>19</v>
      </c>
    </row>
    <row r="21" spans="1:40">
      <c r="A21" s="379"/>
      <c r="B21" s="376"/>
      <c r="C21" s="382"/>
      <c r="D21" s="382"/>
      <c r="E21" s="382"/>
      <c r="F21" s="382"/>
      <c r="G21" s="382"/>
      <c r="H21" s="19" t="s">
        <v>64</v>
      </c>
      <c r="I21" s="5">
        <f t="shared" si="0"/>
        <v>2183</v>
      </c>
      <c r="J21" s="5">
        <f t="shared" si="1"/>
        <v>2183</v>
      </c>
      <c r="K21" s="5"/>
      <c r="L21" s="5"/>
      <c r="M21" s="5">
        <v>31</v>
      </c>
      <c r="N21" s="5">
        <v>359</v>
      </c>
      <c r="O21" s="5"/>
      <c r="P21" s="5">
        <v>46</v>
      </c>
      <c r="Q21" s="5">
        <v>177</v>
      </c>
      <c r="R21" s="5">
        <v>40</v>
      </c>
      <c r="S21" s="5">
        <v>0</v>
      </c>
      <c r="T21" s="5">
        <v>543</v>
      </c>
      <c r="U21" s="5"/>
      <c r="V21" s="5">
        <v>97</v>
      </c>
      <c r="W21" s="5">
        <v>57</v>
      </c>
      <c r="X21" s="5">
        <v>135</v>
      </c>
      <c r="Y21" s="5">
        <v>71</v>
      </c>
      <c r="Z21" s="5">
        <v>340</v>
      </c>
      <c r="AA21" s="5"/>
      <c r="AB21" s="5">
        <v>0</v>
      </c>
      <c r="AC21" s="5">
        <v>80</v>
      </c>
      <c r="AD21" s="5"/>
      <c r="AE21" s="5">
        <v>136</v>
      </c>
      <c r="AF21" s="5"/>
      <c r="AG21" s="5"/>
      <c r="AH21" s="5">
        <v>25</v>
      </c>
      <c r="AI21" s="5">
        <v>28</v>
      </c>
      <c r="AJ21" s="5">
        <v>18</v>
      </c>
      <c r="AK21" s="5"/>
      <c r="AL21" s="5"/>
      <c r="AM21" s="5"/>
      <c r="AN21">
        <v>20</v>
      </c>
    </row>
    <row r="22" spans="1:40">
      <c r="A22" s="379"/>
      <c r="B22" s="376"/>
      <c r="C22" s="382"/>
      <c r="D22" s="382"/>
      <c r="E22" s="382"/>
      <c r="F22" s="382"/>
      <c r="G22" s="382"/>
      <c r="H22" s="19" t="s">
        <v>65</v>
      </c>
      <c r="I22" s="5">
        <f t="shared" si="0"/>
        <v>17278</v>
      </c>
      <c r="J22" s="5">
        <f t="shared" si="1"/>
        <v>17278</v>
      </c>
      <c r="K22" s="5">
        <v>143</v>
      </c>
      <c r="L22" s="5">
        <v>175</v>
      </c>
      <c r="M22" s="5">
        <v>21</v>
      </c>
      <c r="N22" s="5">
        <v>1287</v>
      </c>
      <c r="O22" s="5">
        <v>421</v>
      </c>
      <c r="P22" s="5">
        <v>573</v>
      </c>
      <c r="Q22" s="5">
        <v>535</v>
      </c>
      <c r="R22" s="5">
        <v>665</v>
      </c>
      <c r="S22" s="5">
        <v>1121</v>
      </c>
      <c r="T22" s="5">
        <v>392</v>
      </c>
      <c r="U22" s="5">
        <v>3752</v>
      </c>
      <c r="V22" s="5">
        <v>542</v>
      </c>
      <c r="W22" s="5">
        <v>445</v>
      </c>
      <c r="X22" s="5">
        <v>2113</v>
      </c>
      <c r="Y22" s="5">
        <v>214</v>
      </c>
      <c r="Z22" s="5">
        <v>1835</v>
      </c>
      <c r="AA22" s="5">
        <v>16</v>
      </c>
      <c r="AB22" s="5">
        <v>1271</v>
      </c>
      <c r="AC22" s="5">
        <v>125</v>
      </c>
      <c r="AD22" s="5">
        <v>163</v>
      </c>
      <c r="AE22" s="5">
        <v>306</v>
      </c>
      <c r="AF22" s="5">
        <v>30</v>
      </c>
      <c r="AG22" s="5">
        <v>314</v>
      </c>
      <c r="AH22" s="5">
        <v>52</v>
      </c>
      <c r="AI22" s="5">
        <v>13</v>
      </c>
      <c r="AJ22" s="5">
        <v>54</v>
      </c>
      <c r="AK22" s="5">
        <v>700</v>
      </c>
      <c r="AL22" s="5"/>
      <c r="AM22" s="5"/>
      <c r="AN22">
        <v>21</v>
      </c>
    </row>
    <row r="23" spans="1:40">
      <c r="A23" s="379"/>
      <c r="B23" s="376"/>
      <c r="C23" s="382"/>
      <c r="D23" s="382"/>
      <c r="E23" s="382"/>
      <c r="F23" s="382"/>
      <c r="G23" s="382"/>
      <c r="H23" s="19" t="s">
        <v>66</v>
      </c>
      <c r="I23" s="5">
        <f t="shared" si="0"/>
        <v>3904</v>
      </c>
      <c r="J23" s="5">
        <f t="shared" si="1"/>
        <v>3904</v>
      </c>
      <c r="K23" s="5">
        <v>59</v>
      </c>
      <c r="L23" s="5">
        <v>110</v>
      </c>
      <c r="M23" s="5">
        <v>34</v>
      </c>
      <c r="N23" s="5">
        <v>381</v>
      </c>
      <c r="O23" s="5">
        <v>88</v>
      </c>
      <c r="P23" s="5">
        <v>77</v>
      </c>
      <c r="Q23" s="5">
        <v>157</v>
      </c>
      <c r="R23" s="5">
        <v>100</v>
      </c>
      <c r="S23" s="5">
        <v>171</v>
      </c>
      <c r="T23" s="5">
        <v>140</v>
      </c>
      <c r="U23" s="5">
        <v>246</v>
      </c>
      <c r="V23" s="5">
        <v>147</v>
      </c>
      <c r="W23" s="5">
        <v>71</v>
      </c>
      <c r="X23" s="5">
        <v>155</v>
      </c>
      <c r="Y23" s="5">
        <v>72</v>
      </c>
      <c r="Z23" s="5">
        <v>395</v>
      </c>
      <c r="AA23" s="5">
        <v>75</v>
      </c>
      <c r="AB23" s="5">
        <v>170</v>
      </c>
      <c r="AC23" s="5">
        <v>45</v>
      </c>
      <c r="AD23" s="5">
        <v>123</v>
      </c>
      <c r="AE23" s="5">
        <v>70</v>
      </c>
      <c r="AF23" s="5">
        <v>14</v>
      </c>
      <c r="AG23" s="5">
        <v>36</v>
      </c>
      <c r="AH23" s="5">
        <v>55</v>
      </c>
      <c r="AI23" s="5">
        <v>49</v>
      </c>
      <c r="AJ23" s="5">
        <v>36</v>
      </c>
      <c r="AK23" s="5">
        <v>450</v>
      </c>
      <c r="AL23" s="5"/>
      <c r="AM23" s="5">
        <v>378</v>
      </c>
      <c r="AN23">
        <v>22</v>
      </c>
    </row>
    <row r="24" spans="1:40">
      <c r="A24" s="379"/>
      <c r="B24" s="376"/>
      <c r="C24" s="382"/>
      <c r="D24" s="382"/>
      <c r="E24" s="382"/>
      <c r="F24" s="382"/>
      <c r="G24" s="382"/>
      <c r="H24" s="19" t="s">
        <v>67</v>
      </c>
      <c r="I24" s="5">
        <f t="shared" si="0"/>
        <v>4655.7</v>
      </c>
      <c r="J24" s="5">
        <f t="shared" si="1"/>
        <v>4655.7</v>
      </c>
      <c r="K24" s="5">
        <v>47</v>
      </c>
      <c r="L24" s="5">
        <v>91</v>
      </c>
      <c r="M24" s="5"/>
      <c r="N24" s="5">
        <v>1191</v>
      </c>
      <c r="O24" s="5">
        <v>10</v>
      </c>
      <c r="P24" s="5">
        <v>56</v>
      </c>
      <c r="Q24" s="5"/>
      <c r="R24" s="5">
        <v>77</v>
      </c>
      <c r="S24" s="5">
        <v>104</v>
      </c>
      <c r="T24" s="5">
        <v>431</v>
      </c>
      <c r="U24" s="5">
        <v>54</v>
      </c>
      <c r="V24" s="5"/>
      <c r="W24" s="5">
        <v>19</v>
      </c>
      <c r="X24" s="5"/>
      <c r="Y24" s="5">
        <v>76</v>
      </c>
      <c r="Z24" s="5">
        <v>1181</v>
      </c>
      <c r="AA24" s="5">
        <v>372</v>
      </c>
      <c r="AB24" s="5">
        <v>95</v>
      </c>
      <c r="AC24" s="5">
        <v>78</v>
      </c>
      <c r="AD24" s="5">
        <v>40.700000000000003</v>
      </c>
      <c r="AE24" s="5">
        <v>72</v>
      </c>
      <c r="AF24" s="5">
        <v>90</v>
      </c>
      <c r="AG24" s="5">
        <v>84</v>
      </c>
      <c r="AH24" s="5">
        <v>10</v>
      </c>
      <c r="AI24" s="5">
        <v>19</v>
      </c>
      <c r="AJ24" s="5">
        <v>69</v>
      </c>
      <c r="AK24" s="5">
        <v>389</v>
      </c>
      <c r="AL24" s="5"/>
      <c r="AM24" s="5"/>
      <c r="AN24">
        <v>23</v>
      </c>
    </row>
    <row r="25" spans="1:40" ht="15.75">
      <c r="A25" s="379"/>
      <c r="B25" s="376"/>
      <c r="C25" s="382"/>
      <c r="D25" s="382"/>
      <c r="E25" s="382"/>
      <c r="F25" s="382"/>
      <c r="G25" s="382"/>
      <c r="H25" s="21" t="s">
        <v>68</v>
      </c>
      <c r="I25" s="11">
        <f t="shared" si="0"/>
        <v>54012.7</v>
      </c>
      <c r="J25" s="11">
        <f t="shared" si="1"/>
        <v>54012.7</v>
      </c>
      <c r="K25" s="11">
        <v>556</v>
      </c>
      <c r="L25" s="11">
        <v>1452</v>
      </c>
      <c r="M25" s="11">
        <v>210</v>
      </c>
      <c r="N25" s="11">
        <v>4190</v>
      </c>
      <c r="O25" s="11">
        <v>1397</v>
      </c>
      <c r="P25" s="11">
        <v>1413</v>
      </c>
      <c r="Q25" s="11">
        <v>1899</v>
      </c>
      <c r="R25" s="11">
        <v>1470</v>
      </c>
      <c r="S25" s="11">
        <v>2467</v>
      </c>
      <c r="T25" s="11">
        <v>2149</v>
      </c>
      <c r="U25" s="11">
        <v>10182</v>
      </c>
      <c r="V25" s="11">
        <v>1375</v>
      </c>
      <c r="W25" s="11">
        <v>908</v>
      </c>
      <c r="X25" s="11">
        <v>6116</v>
      </c>
      <c r="Y25" s="11">
        <v>581</v>
      </c>
      <c r="Z25" s="11">
        <v>5520</v>
      </c>
      <c r="AA25" s="11">
        <v>1135</v>
      </c>
      <c r="AB25" s="11">
        <v>2644</v>
      </c>
      <c r="AC25" s="11">
        <v>632</v>
      </c>
      <c r="AD25" s="11">
        <v>2525.6999999999998</v>
      </c>
      <c r="AE25" s="11">
        <v>939</v>
      </c>
      <c r="AF25" s="11">
        <v>436</v>
      </c>
      <c r="AG25" s="11">
        <v>626</v>
      </c>
      <c r="AH25" s="11">
        <v>342</v>
      </c>
      <c r="AI25" s="11">
        <v>535</v>
      </c>
      <c r="AJ25" s="11">
        <v>357</v>
      </c>
      <c r="AK25" s="11">
        <v>1956</v>
      </c>
      <c r="AL25" s="11"/>
      <c r="AM25" s="11"/>
      <c r="AN25">
        <v>24</v>
      </c>
    </row>
    <row r="26" spans="1:40">
      <c r="A26" s="379"/>
      <c r="B26" s="376" t="s">
        <v>69</v>
      </c>
      <c r="C26" s="382" t="s">
        <v>70</v>
      </c>
      <c r="D26" s="382"/>
      <c r="E26" s="382"/>
      <c r="F26" s="382"/>
      <c r="G26" s="382"/>
      <c r="H26" s="19" t="s">
        <v>71</v>
      </c>
      <c r="I26" s="5">
        <f t="shared" si="0"/>
        <v>105107</v>
      </c>
      <c r="J26" s="5">
        <f t="shared" si="1"/>
        <v>105107</v>
      </c>
      <c r="K26" s="5">
        <v>879</v>
      </c>
      <c r="L26" s="5">
        <v>2227</v>
      </c>
      <c r="M26" s="5">
        <v>129</v>
      </c>
      <c r="N26" s="5">
        <v>6649</v>
      </c>
      <c r="O26" s="5">
        <v>1600</v>
      </c>
      <c r="P26" s="5">
        <v>2568</v>
      </c>
      <c r="Q26" s="5">
        <v>4646</v>
      </c>
      <c r="R26" s="5">
        <v>647</v>
      </c>
      <c r="S26" s="5">
        <v>6754</v>
      </c>
      <c r="T26" s="5">
        <v>2648</v>
      </c>
      <c r="U26" s="5">
        <v>17177</v>
      </c>
      <c r="V26" s="5">
        <v>5049</v>
      </c>
      <c r="W26" s="5">
        <v>1873</v>
      </c>
      <c r="X26" s="5">
        <v>16721</v>
      </c>
      <c r="Y26" s="5">
        <v>3238</v>
      </c>
      <c r="Z26" s="5">
        <v>11862</v>
      </c>
      <c r="AA26" s="5">
        <v>462</v>
      </c>
      <c r="AB26" s="5">
        <v>7004</v>
      </c>
      <c r="AC26" s="5">
        <v>697</v>
      </c>
      <c r="AD26" s="5">
        <v>1992</v>
      </c>
      <c r="AE26" s="5">
        <v>2393</v>
      </c>
      <c r="AF26" s="5">
        <v>428</v>
      </c>
      <c r="AG26" s="5">
        <v>275</v>
      </c>
      <c r="AH26" s="5">
        <v>650</v>
      </c>
      <c r="AI26" s="5">
        <v>111</v>
      </c>
      <c r="AJ26" s="5">
        <v>428</v>
      </c>
      <c r="AK26" s="5">
        <v>6000</v>
      </c>
      <c r="AL26" s="5"/>
      <c r="AM26" s="5"/>
      <c r="AN26">
        <v>25</v>
      </c>
    </row>
    <row r="27" spans="1:40">
      <c r="A27" s="379"/>
      <c r="B27" s="376"/>
      <c r="C27" s="382"/>
      <c r="D27" s="382"/>
      <c r="E27" s="382"/>
      <c r="F27" s="382"/>
      <c r="G27" s="382"/>
      <c r="H27" s="19" t="s">
        <v>72</v>
      </c>
      <c r="I27" s="5">
        <f t="shared" si="0"/>
        <v>21772</v>
      </c>
      <c r="J27" s="5">
        <f t="shared" si="1"/>
        <v>21772</v>
      </c>
      <c r="K27" s="5">
        <v>442</v>
      </c>
      <c r="L27" s="5">
        <v>868</v>
      </c>
      <c r="M27" s="5">
        <v>249</v>
      </c>
      <c r="N27" s="5">
        <v>1028</v>
      </c>
      <c r="O27" s="5">
        <v>528</v>
      </c>
      <c r="P27" s="5">
        <v>630</v>
      </c>
      <c r="Q27" s="5">
        <v>1453</v>
      </c>
      <c r="R27" s="5">
        <v>342</v>
      </c>
      <c r="S27" s="5">
        <v>1499</v>
      </c>
      <c r="T27" s="5">
        <v>1335</v>
      </c>
      <c r="U27" s="5">
        <v>1363</v>
      </c>
      <c r="V27" s="5">
        <v>559</v>
      </c>
      <c r="W27" s="5">
        <v>478</v>
      </c>
      <c r="X27" s="5">
        <v>2005</v>
      </c>
      <c r="Y27" s="5">
        <v>426</v>
      </c>
      <c r="Z27" s="5">
        <v>1991</v>
      </c>
      <c r="AA27" s="5">
        <v>617</v>
      </c>
      <c r="AB27" s="5">
        <v>1417</v>
      </c>
      <c r="AC27" s="5">
        <v>458</v>
      </c>
      <c r="AD27" s="5">
        <v>869</v>
      </c>
      <c r="AE27" s="5">
        <v>462</v>
      </c>
      <c r="AF27" s="5">
        <v>23</v>
      </c>
      <c r="AG27" s="5">
        <v>245</v>
      </c>
      <c r="AH27" s="5">
        <v>315</v>
      </c>
      <c r="AI27" s="5">
        <v>366</v>
      </c>
      <c r="AJ27" s="5">
        <v>604</v>
      </c>
      <c r="AK27" s="5">
        <v>1200</v>
      </c>
      <c r="AL27" s="5"/>
      <c r="AM27" s="5"/>
      <c r="AN27">
        <v>26</v>
      </c>
    </row>
    <row r="28" spans="1:40" ht="15.75">
      <c r="A28" s="379"/>
      <c r="B28" s="376"/>
      <c r="C28" s="382"/>
      <c r="D28" s="382"/>
      <c r="E28" s="382"/>
      <c r="F28" s="382"/>
      <c r="G28" s="382"/>
      <c r="H28" s="21" t="s">
        <v>73</v>
      </c>
      <c r="I28" s="11">
        <f t="shared" si="0"/>
        <v>126879</v>
      </c>
      <c r="J28" s="11">
        <f t="shared" si="1"/>
        <v>126879</v>
      </c>
      <c r="K28" s="11">
        <v>1321</v>
      </c>
      <c r="L28" s="11">
        <v>3095</v>
      </c>
      <c r="M28" s="11">
        <v>378</v>
      </c>
      <c r="N28" s="11">
        <v>7677</v>
      </c>
      <c r="O28" s="11">
        <v>2128</v>
      </c>
      <c r="P28" s="11">
        <v>3198</v>
      </c>
      <c r="Q28" s="11">
        <v>6099</v>
      </c>
      <c r="R28" s="11">
        <v>989</v>
      </c>
      <c r="S28" s="11">
        <v>8253</v>
      </c>
      <c r="T28" s="11">
        <v>3983</v>
      </c>
      <c r="U28" s="11">
        <v>18540</v>
      </c>
      <c r="V28" s="11">
        <v>5608</v>
      </c>
      <c r="W28" s="11">
        <v>2351</v>
      </c>
      <c r="X28" s="11">
        <v>18726</v>
      </c>
      <c r="Y28" s="11">
        <v>3664</v>
      </c>
      <c r="Z28" s="11">
        <v>13853</v>
      </c>
      <c r="AA28" s="11">
        <v>1079</v>
      </c>
      <c r="AB28" s="11">
        <v>8421</v>
      </c>
      <c r="AC28" s="11">
        <v>1155</v>
      </c>
      <c r="AD28" s="11">
        <v>2861</v>
      </c>
      <c r="AE28" s="11">
        <v>2855</v>
      </c>
      <c r="AF28" s="11">
        <v>451</v>
      </c>
      <c r="AG28" s="11">
        <v>520</v>
      </c>
      <c r="AH28" s="11">
        <v>965</v>
      </c>
      <c r="AI28" s="11">
        <v>477</v>
      </c>
      <c r="AJ28" s="11">
        <v>1032</v>
      </c>
      <c r="AK28" s="11">
        <v>7200</v>
      </c>
      <c r="AL28" s="11"/>
      <c r="AM28" s="11"/>
      <c r="AN28">
        <v>27</v>
      </c>
    </row>
    <row r="29" spans="1:40">
      <c r="A29" s="379"/>
      <c r="B29" s="371" t="s">
        <v>74</v>
      </c>
      <c r="C29" s="382" t="s">
        <v>75</v>
      </c>
      <c r="D29" s="382"/>
      <c r="E29" s="382"/>
      <c r="F29" s="382"/>
      <c r="G29" s="382"/>
      <c r="H29" s="19" t="s">
        <v>76</v>
      </c>
      <c r="I29" s="5">
        <f t="shared" si="0"/>
        <v>8174</v>
      </c>
      <c r="J29" s="5">
        <f t="shared" si="1"/>
        <v>8174</v>
      </c>
      <c r="K29" s="5">
        <v>140</v>
      </c>
      <c r="L29" s="5">
        <v>318</v>
      </c>
      <c r="M29" s="5">
        <v>60</v>
      </c>
      <c r="N29" s="5">
        <v>429</v>
      </c>
      <c r="O29" s="5">
        <v>221</v>
      </c>
      <c r="P29" s="5">
        <v>314</v>
      </c>
      <c r="Q29" s="5">
        <v>447</v>
      </c>
      <c r="R29" s="5">
        <v>242</v>
      </c>
      <c r="S29" s="5">
        <v>318</v>
      </c>
      <c r="T29" s="5">
        <v>335</v>
      </c>
      <c r="U29" s="5">
        <v>905</v>
      </c>
      <c r="V29" s="5">
        <v>144</v>
      </c>
      <c r="W29" s="5">
        <v>164</v>
      </c>
      <c r="X29" s="5">
        <v>1406</v>
      </c>
      <c r="Y29" s="5">
        <v>108</v>
      </c>
      <c r="Z29" s="5">
        <v>719</v>
      </c>
      <c r="AA29" s="5">
        <v>141</v>
      </c>
      <c r="AB29" s="5">
        <v>281</v>
      </c>
      <c r="AC29" s="5">
        <v>127</v>
      </c>
      <c r="AD29" s="5">
        <v>593</v>
      </c>
      <c r="AE29" s="5">
        <v>140</v>
      </c>
      <c r="AF29" s="5">
        <v>132</v>
      </c>
      <c r="AG29" s="5">
        <v>120</v>
      </c>
      <c r="AH29" s="5">
        <v>131</v>
      </c>
      <c r="AI29" s="5">
        <v>138</v>
      </c>
      <c r="AJ29" s="5">
        <v>68</v>
      </c>
      <c r="AK29" s="5">
        <v>33</v>
      </c>
      <c r="AL29" s="5"/>
      <c r="AM29" s="5"/>
      <c r="AN29">
        <v>28</v>
      </c>
    </row>
    <row r="30" spans="1:40">
      <c r="A30" s="379"/>
      <c r="B30" s="371"/>
      <c r="C30" s="382"/>
      <c r="D30" s="382"/>
      <c r="E30" s="382"/>
      <c r="F30" s="382"/>
      <c r="G30" s="382"/>
      <c r="H30" s="19" t="s">
        <v>77</v>
      </c>
      <c r="I30" s="5">
        <f t="shared" si="0"/>
        <v>985</v>
      </c>
      <c r="J30" s="5">
        <f t="shared" si="1"/>
        <v>985</v>
      </c>
      <c r="K30" s="5"/>
      <c r="L30" s="5"/>
      <c r="M30" s="5">
        <v>13</v>
      </c>
      <c r="N30" s="5">
        <v>23</v>
      </c>
      <c r="O30" s="5"/>
      <c r="P30" s="5">
        <v>20</v>
      </c>
      <c r="Q30" s="5">
        <v>36</v>
      </c>
      <c r="R30" s="5">
        <v>71</v>
      </c>
      <c r="S30" s="5">
        <v>60</v>
      </c>
      <c r="T30" s="5">
        <v>21</v>
      </c>
      <c r="U30" s="5">
        <v>6</v>
      </c>
      <c r="V30" s="5">
        <v>24</v>
      </c>
      <c r="W30" s="5">
        <v>36</v>
      </c>
      <c r="X30" s="5">
        <v>96</v>
      </c>
      <c r="Y30" s="5">
        <v>34</v>
      </c>
      <c r="Z30" s="5">
        <v>197</v>
      </c>
      <c r="AA30" s="5"/>
      <c r="AB30" s="5">
        <v>218</v>
      </c>
      <c r="AC30" s="5">
        <v>42</v>
      </c>
      <c r="AD30" s="5"/>
      <c r="AE30" s="5">
        <v>48</v>
      </c>
      <c r="AF30" s="5"/>
      <c r="AG30" s="5"/>
      <c r="AH30" s="5">
        <v>10</v>
      </c>
      <c r="AI30" s="5">
        <v>30</v>
      </c>
      <c r="AJ30" s="5"/>
      <c r="AK30" s="5"/>
      <c r="AL30" s="5"/>
      <c r="AM30" s="5"/>
      <c r="AN30">
        <v>29</v>
      </c>
    </row>
    <row r="31" spans="1:40" ht="24">
      <c r="A31" s="379"/>
      <c r="B31" s="372"/>
      <c r="C31" s="383"/>
      <c r="D31" s="383"/>
      <c r="E31" s="383"/>
      <c r="F31" s="383"/>
      <c r="G31" s="383"/>
      <c r="H31" s="22" t="s">
        <v>78</v>
      </c>
      <c r="I31" s="5">
        <f t="shared" si="0"/>
        <v>1423</v>
      </c>
      <c r="J31" s="5">
        <f t="shared" si="1"/>
        <v>1423</v>
      </c>
      <c r="K31" s="5">
        <v>20</v>
      </c>
      <c r="L31" s="5">
        <v>69</v>
      </c>
      <c r="M31" s="5"/>
      <c r="N31" s="5">
        <v>221</v>
      </c>
      <c r="O31" s="5">
        <v>36</v>
      </c>
      <c r="P31" s="5">
        <v>26</v>
      </c>
      <c r="Q31" s="5">
        <v>24</v>
      </c>
      <c r="R31" s="5">
        <v>34</v>
      </c>
      <c r="S31" s="5">
        <v>42</v>
      </c>
      <c r="T31" s="5">
        <v>78</v>
      </c>
      <c r="U31" s="5">
        <v>132</v>
      </c>
      <c r="V31" s="5">
        <v>106</v>
      </c>
      <c r="W31" s="5">
        <v>0</v>
      </c>
      <c r="X31" s="5">
        <v>128</v>
      </c>
      <c r="Y31" s="5">
        <v>10</v>
      </c>
      <c r="Z31" s="5">
        <v>100</v>
      </c>
      <c r="AA31" s="5">
        <v>121</v>
      </c>
      <c r="AB31" s="5">
        <v>17</v>
      </c>
      <c r="AC31" s="5">
        <v>6</v>
      </c>
      <c r="AD31" s="5">
        <v>141</v>
      </c>
      <c r="AE31" s="5">
        <v>20</v>
      </c>
      <c r="AF31" s="5">
        <v>6</v>
      </c>
      <c r="AG31" s="5">
        <v>48</v>
      </c>
      <c r="AH31" s="5">
        <v>0</v>
      </c>
      <c r="AI31" s="5">
        <v>30</v>
      </c>
      <c r="AJ31" s="5">
        <v>8</v>
      </c>
      <c r="AK31" s="5"/>
      <c r="AL31" s="5"/>
      <c r="AM31" s="5"/>
      <c r="AN31">
        <v>30</v>
      </c>
    </row>
    <row r="32" spans="1:40">
      <c r="A32" s="379"/>
      <c r="B32" s="372"/>
      <c r="C32" s="383"/>
      <c r="D32" s="383"/>
      <c r="E32" s="383"/>
      <c r="F32" s="383"/>
      <c r="G32" s="383"/>
      <c r="H32" s="23" t="s">
        <v>79</v>
      </c>
      <c r="I32" s="5">
        <f t="shared" si="0"/>
        <v>260</v>
      </c>
      <c r="J32" s="5">
        <f t="shared" si="1"/>
        <v>260</v>
      </c>
      <c r="K32" s="5">
        <v>30</v>
      </c>
      <c r="L32" s="5"/>
      <c r="M32" s="5"/>
      <c r="N32" s="5">
        <v>16</v>
      </c>
      <c r="O32" s="5"/>
      <c r="P32" s="5">
        <v>24</v>
      </c>
      <c r="Q32" s="5"/>
      <c r="R32" s="5">
        <v>22</v>
      </c>
      <c r="S32" s="5">
        <v>8</v>
      </c>
      <c r="T32" s="5"/>
      <c r="U32" s="5"/>
      <c r="V32" s="5">
        <v>20</v>
      </c>
      <c r="W32" s="5">
        <v>0</v>
      </c>
      <c r="X32" s="5"/>
      <c r="Y32" s="5">
        <v>0</v>
      </c>
      <c r="Z32" s="5">
        <v>55</v>
      </c>
      <c r="AA32" s="5"/>
      <c r="AB32" s="5">
        <v>20</v>
      </c>
      <c r="AC32" s="5">
        <v>23</v>
      </c>
      <c r="AD32" s="5"/>
      <c r="AE32" s="5"/>
      <c r="AF32" s="5"/>
      <c r="AG32" s="5"/>
      <c r="AH32" s="5"/>
      <c r="AI32" s="5">
        <v>24</v>
      </c>
      <c r="AJ32" s="5"/>
      <c r="AK32" s="5">
        <v>18</v>
      </c>
      <c r="AL32" s="5"/>
      <c r="AM32" s="5"/>
      <c r="AN32">
        <v>31</v>
      </c>
    </row>
    <row r="33" spans="1:40" ht="15.75">
      <c r="A33" s="379"/>
      <c r="B33" s="372"/>
      <c r="C33" s="383"/>
      <c r="D33" s="383"/>
      <c r="E33" s="383"/>
      <c r="F33" s="383"/>
      <c r="G33" s="383"/>
      <c r="H33" s="24" t="s">
        <v>80</v>
      </c>
      <c r="I33" s="25">
        <f t="shared" si="0"/>
        <v>10842</v>
      </c>
      <c r="J33" s="25">
        <f t="shared" si="1"/>
        <v>10842</v>
      </c>
      <c r="K33" s="25">
        <v>190</v>
      </c>
      <c r="L33" s="25">
        <v>387</v>
      </c>
      <c r="M33" s="25">
        <v>73</v>
      </c>
      <c r="N33" s="25">
        <v>689</v>
      </c>
      <c r="O33" s="25">
        <v>257</v>
      </c>
      <c r="P33" s="25">
        <v>384</v>
      </c>
      <c r="Q33" s="25">
        <v>507</v>
      </c>
      <c r="R33" s="25">
        <v>369</v>
      </c>
      <c r="S33" s="25">
        <v>428</v>
      </c>
      <c r="T33" s="25">
        <v>434</v>
      </c>
      <c r="U33" s="25">
        <v>1043</v>
      </c>
      <c r="V33" s="25">
        <v>294</v>
      </c>
      <c r="W33" s="25">
        <v>200</v>
      </c>
      <c r="X33" s="25">
        <v>1630</v>
      </c>
      <c r="Y33" s="25">
        <v>152</v>
      </c>
      <c r="Z33" s="25">
        <v>1071</v>
      </c>
      <c r="AA33" s="25">
        <v>262</v>
      </c>
      <c r="AB33" s="25">
        <v>536</v>
      </c>
      <c r="AC33" s="25">
        <v>198</v>
      </c>
      <c r="AD33" s="25">
        <v>734</v>
      </c>
      <c r="AE33" s="25">
        <v>208</v>
      </c>
      <c r="AF33" s="25">
        <v>138</v>
      </c>
      <c r="AG33" s="25">
        <v>168</v>
      </c>
      <c r="AH33" s="25">
        <v>141</v>
      </c>
      <c r="AI33" s="25">
        <v>222</v>
      </c>
      <c r="AJ33" s="25">
        <v>76</v>
      </c>
      <c r="AK33" s="25">
        <v>51</v>
      </c>
      <c r="AL33" s="25"/>
      <c r="AM33" s="25"/>
      <c r="AN33">
        <v>32</v>
      </c>
    </row>
    <row r="34" spans="1:40">
      <c r="A34" s="379"/>
      <c r="B34" s="384" t="s">
        <v>81</v>
      </c>
      <c r="C34" s="386" t="s">
        <v>82</v>
      </c>
      <c r="D34" s="386"/>
      <c r="E34" s="386"/>
      <c r="F34" s="386"/>
      <c r="G34" s="386"/>
      <c r="H34" s="26" t="s">
        <v>83</v>
      </c>
      <c r="I34" s="27">
        <f t="shared" si="0"/>
        <v>57</v>
      </c>
      <c r="J34" s="27">
        <f t="shared" si="1"/>
        <v>57</v>
      </c>
      <c r="K34" s="27">
        <v>3</v>
      </c>
      <c r="L34" s="27">
        <v>2</v>
      </c>
      <c r="M34" s="27">
        <v>1</v>
      </c>
      <c r="N34" s="27">
        <v>2</v>
      </c>
      <c r="O34" s="27">
        <v>1</v>
      </c>
      <c r="P34" s="27">
        <v>2</v>
      </c>
      <c r="Q34" s="27">
        <v>3</v>
      </c>
      <c r="R34" s="27">
        <v>1</v>
      </c>
      <c r="S34" s="27">
        <v>3</v>
      </c>
      <c r="T34" s="27">
        <v>2</v>
      </c>
      <c r="U34" s="27">
        <v>3</v>
      </c>
      <c r="V34" s="27">
        <v>2</v>
      </c>
      <c r="W34" s="27">
        <v>2</v>
      </c>
      <c r="X34" s="27">
        <v>3</v>
      </c>
      <c r="Y34" s="27">
        <v>2</v>
      </c>
      <c r="Z34" s="27">
        <v>6</v>
      </c>
      <c r="AA34" s="27">
        <v>2</v>
      </c>
      <c r="AB34" s="27">
        <v>2</v>
      </c>
      <c r="AC34" s="27">
        <v>4</v>
      </c>
      <c r="AD34" s="27">
        <v>2</v>
      </c>
      <c r="AE34" s="27">
        <v>1</v>
      </c>
      <c r="AF34" s="27">
        <v>1</v>
      </c>
      <c r="AG34" s="27">
        <v>1</v>
      </c>
      <c r="AH34" s="27">
        <v>1</v>
      </c>
      <c r="AI34" s="27">
        <v>1</v>
      </c>
      <c r="AJ34" s="27">
        <v>2</v>
      </c>
      <c r="AK34" s="27">
        <v>2</v>
      </c>
      <c r="AL34" s="27"/>
      <c r="AM34" s="27"/>
      <c r="AN34">
        <v>33</v>
      </c>
    </row>
    <row r="35" spans="1:40">
      <c r="A35" s="379"/>
      <c r="B35" s="385"/>
      <c r="C35" s="386"/>
      <c r="D35" s="386"/>
      <c r="E35" s="386"/>
      <c r="F35" s="386"/>
      <c r="G35" s="386"/>
      <c r="H35" s="26" t="s">
        <v>84</v>
      </c>
      <c r="I35" s="27">
        <f t="shared" si="0"/>
        <v>54</v>
      </c>
      <c r="J35" s="27">
        <f t="shared" si="1"/>
        <v>54</v>
      </c>
      <c r="K35" s="27">
        <v>3</v>
      </c>
      <c r="L35" s="27">
        <v>2</v>
      </c>
      <c r="M35" s="27">
        <v>1</v>
      </c>
      <c r="N35" s="27">
        <v>2</v>
      </c>
      <c r="O35" s="27">
        <v>1</v>
      </c>
      <c r="P35" s="27">
        <v>1</v>
      </c>
      <c r="Q35" s="27">
        <v>3</v>
      </c>
      <c r="R35" s="27">
        <v>1</v>
      </c>
      <c r="S35" s="27">
        <v>3</v>
      </c>
      <c r="T35" s="27">
        <v>1</v>
      </c>
      <c r="U35" s="27">
        <v>3</v>
      </c>
      <c r="V35" s="27">
        <v>2</v>
      </c>
      <c r="W35" s="27">
        <v>2</v>
      </c>
      <c r="X35" s="27">
        <v>3</v>
      </c>
      <c r="Y35" s="27">
        <v>2</v>
      </c>
      <c r="Z35" s="27">
        <v>5</v>
      </c>
      <c r="AA35" s="27">
        <v>2</v>
      </c>
      <c r="AB35" s="27">
        <v>2</v>
      </c>
      <c r="AC35" s="27">
        <v>4</v>
      </c>
      <c r="AD35" s="27">
        <v>2</v>
      </c>
      <c r="AE35" s="27">
        <v>1</v>
      </c>
      <c r="AF35" s="27">
        <v>1</v>
      </c>
      <c r="AG35" s="27">
        <v>1</v>
      </c>
      <c r="AH35" s="27">
        <v>1</v>
      </c>
      <c r="AI35" s="27">
        <v>1</v>
      </c>
      <c r="AJ35" s="27">
        <v>2</v>
      </c>
      <c r="AK35" s="27">
        <v>2</v>
      </c>
      <c r="AL35" s="27"/>
      <c r="AM35" s="27"/>
      <c r="AN35">
        <v>34</v>
      </c>
    </row>
    <row r="36" spans="1:40">
      <c r="A36" s="368" t="s">
        <v>85</v>
      </c>
      <c r="B36" s="370" t="s">
        <v>86</v>
      </c>
      <c r="C36" s="373" t="s">
        <v>87</v>
      </c>
      <c r="D36" s="374"/>
      <c r="E36" s="374"/>
      <c r="F36" s="374"/>
      <c r="G36" s="375"/>
      <c r="H36" s="28" t="s">
        <v>88</v>
      </c>
      <c r="I36" s="5">
        <f t="shared" si="0"/>
        <v>13</v>
      </c>
      <c r="J36" s="5">
        <f t="shared" si="1"/>
        <v>13</v>
      </c>
      <c r="K36" s="5">
        <v>3</v>
      </c>
      <c r="L36" s="5"/>
      <c r="M36" s="5"/>
      <c r="N36" s="5">
        <v>1</v>
      </c>
      <c r="O36" s="5"/>
      <c r="P36" s="5">
        <v>0</v>
      </c>
      <c r="Q36" s="5">
        <v>2</v>
      </c>
      <c r="R36" s="5"/>
      <c r="S36" s="5">
        <v>1</v>
      </c>
      <c r="T36" s="5"/>
      <c r="U36" s="5">
        <v>1</v>
      </c>
      <c r="V36" s="5"/>
      <c r="W36" s="5">
        <v>0</v>
      </c>
      <c r="X36" s="5">
        <v>1</v>
      </c>
      <c r="Y36" s="5">
        <v>1</v>
      </c>
      <c r="Z36" s="5">
        <v>1</v>
      </c>
      <c r="AA36" s="5"/>
      <c r="AB36" s="5">
        <v>0</v>
      </c>
      <c r="AC36" s="5">
        <v>1</v>
      </c>
      <c r="AD36" s="5"/>
      <c r="AE36" s="5"/>
      <c r="AF36" s="5"/>
      <c r="AG36" s="5"/>
      <c r="AH36" s="5"/>
      <c r="AI36" s="5"/>
      <c r="AJ36" s="5"/>
      <c r="AK36" s="5">
        <v>1</v>
      </c>
      <c r="AL36" s="5"/>
      <c r="AM36" s="5"/>
      <c r="AN36">
        <v>35</v>
      </c>
    </row>
    <row r="37" spans="1:40">
      <c r="A37" s="368"/>
      <c r="B37" s="371"/>
      <c r="C37" s="373"/>
      <c r="D37" s="374"/>
      <c r="E37" s="374"/>
      <c r="F37" s="374"/>
      <c r="G37" s="375"/>
      <c r="H37" s="19" t="s">
        <v>89</v>
      </c>
      <c r="I37" s="5">
        <f t="shared" si="0"/>
        <v>37</v>
      </c>
      <c r="J37" s="5">
        <f t="shared" si="1"/>
        <v>37</v>
      </c>
      <c r="K37" s="5">
        <v>1</v>
      </c>
      <c r="L37" s="5">
        <v>1</v>
      </c>
      <c r="M37" s="5">
        <v>1</v>
      </c>
      <c r="N37" s="5">
        <v>1</v>
      </c>
      <c r="O37" s="5">
        <v>1</v>
      </c>
      <c r="P37" s="5">
        <v>1</v>
      </c>
      <c r="Q37" s="5">
        <v>1</v>
      </c>
      <c r="R37" s="5">
        <v>2</v>
      </c>
      <c r="S37" s="5">
        <v>1</v>
      </c>
      <c r="T37" s="5">
        <v>1</v>
      </c>
      <c r="U37" s="5">
        <v>1</v>
      </c>
      <c r="V37" s="5">
        <v>1</v>
      </c>
      <c r="W37" s="5">
        <v>1</v>
      </c>
      <c r="X37" s="5">
        <v>3</v>
      </c>
      <c r="Y37" s="5">
        <v>1</v>
      </c>
      <c r="Z37" s="5">
        <v>2</v>
      </c>
      <c r="AA37" s="5">
        <v>3</v>
      </c>
      <c r="AB37" s="5">
        <v>2</v>
      </c>
      <c r="AC37" s="5">
        <v>1</v>
      </c>
      <c r="AD37" s="5">
        <v>2</v>
      </c>
      <c r="AE37" s="5">
        <v>2</v>
      </c>
      <c r="AF37" s="5">
        <v>1</v>
      </c>
      <c r="AG37" s="5">
        <v>1</v>
      </c>
      <c r="AH37" s="5">
        <v>1</v>
      </c>
      <c r="AI37" s="5">
        <v>1</v>
      </c>
      <c r="AJ37" s="5">
        <v>1</v>
      </c>
      <c r="AK37" s="5">
        <v>2</v>
      </c>
      <c r="AL37" s="5"/>
      <c r="AM37" s="5"/>
      <c r="AN37">
        <v>36</v>
      </c>
    </row>
    <row r="38" spans="1:40">
      <c r="A38" s="368"/>
      <c r="B38" s="371"/>
      <c r="C38" s="373"/>
      <c r="D38" s="374"/>
      <c r="E38" s="374"/>
      <c r="F38" s="374"/>
      <c r="G38" s="375"/>
      <c r="H38" s="19" t="s">
        <v>90</v>
      </c>
      <c r="I38" s="5">
        <f t="shared" si="0"/>
        <v>7</v>
      </c>
      <c r="J38" s="5">
        <f t="shared" si="1"/>
        <v>7</v>
      </c>
      <c r="K38" s="5"/>
      <c r="L38" s="5"/>
      <c r="M38" s="5"/>
      <c r="N38" s="5">
        <v>0</v>
      </c>
      <c r="O38" s="5"/>
      <c r="P38" s="5">
        <v>0</v>
      </c>
      <c r="Q38" s="5">
        <v>1</v>
      </c>
      <c r="R38" s="5"/>
      <c r="S38" s="5">
        <v>1</v>
      </c>
      <c r="T38" s="5"/>
      <c r="U38" s="5"/>
      <c r="V38" s="5"/>
      <c r="W38" s="5">
        <v>0</v>
      </c>
      <c r="X38" s="5"/>
      <c r="Y38" s="5">
        <v>1</v>
      </c>
      <c r="Z38" s="5"/>
      <c r="AA38" s="5"/>
      <c r="AB38" s="5">
        <v>1</v>
      </c>
      <c r="AC38" s="5">
        <v>1</v>
      </c>
      <c r="AD38" s="5"/>
      <c r="AE38" s="5"/>
      <c r="AF38" s="5"/>
      <c r="AG38" s="5"/>
      <c r="AH38" s="5"/>
      <c r="AI38" s="5"/>
      <c r="AJ38" s="5"/>
      <c r="AK38" s="5">
        <v>1</v>
      </c>
      <c r="AL38" s="5"/>
      <c r="AM38" s="5">
        <v>1</v>
      </c>
      <c r="AN38">
        <v>37</v>
      </c>
    </row>
    <row r="39" spans="1:40">
      <c r="A39" s="368"/>
      <c r="B39" s="371"/>
      <c r="C39" s="373"/>
      <c r="D39" s="374"/>
      <c r="E39" s="374"/>
      <c r="F39" s="374"/>
      <c r="G39" s="375"/>
      <c r="H39" s="19" t="s">
        <v>91</v>
      </c>
      <c r="I39" s="5">
        <f t="shared" si="0"/>
        <v>33</v>
      </c>
      <c r="J39" s="5">
        <f t="shared" si="1"/>
        <v>33</v>
      </c>
      <c r="K39" s="5"/>
      <c r="L39" s="5">
        <v>1</v>
      </c>
      <c r="M39" s="5"/>
      <c r="N39" s="5">
        <v>2</v>
      </c>
      <c r="O39" s="5"/>
      <c r="P39" s="5">
        <v>1</v>
      </c>
      <c r="Q39" s="5">
        <v>1</v>
      </c>
      <c r="R39" s="5"/>
      <c r="S39" s="5">
        <v>2</v>
      </c>
      <c r="T39" s="5">
        <v>2</v>
      </c>
      <c r="U39" s="5">
        <v>2</v>
      </c>
      <c r="V39" s="5">
        <v>1</v>
      </c>
      <c r="W39" s="5">
        <v>1</v>
      </c>
      <c r="X39" s="5">
        <v>0</v>
      </c>
      <c r="Y39" s="5">
        <v>2</v>
      </c>
      <c r="Z39" s="5">
        <v>3</v>
      </c>
      <c r="AA39" s="5"/>
      <c r="AB39" s="5">
        <v>1</v>
      </c>
      <c r="AC39" s="5">
        <v>1</v>
      </c>
      <c r="AD39" s="5">
        <v>2</v>
      </c>
      <c r="AE39" s="5">
        <v>2</v>
      </c>
      <c r="AF39" s="5">
        <v>1</v>
      </c>
      <c r="AG39" s="5">
        <v>1</v>
      </c>
      <c r="AH39" s="5"/>
      <c r="AI39" s="5">
        <v>1</v>
      </c>
      <c r="AJ39" s="5">
        <v>3</v>
      </c>
      <c r="AK39" s="5"/>
      <c r="AL39" s="5"/>
      <c r="AM39" s="5">
        <v>3</v>
      </c>
      <c r="AN39">
        <v>38</v>
      </c>
    </row>
    <row r="40" spans="1:40">
      <c r="A40" s="368"/>
      <c r="B40" s="371"/>
      <c r="C40" s="373"/>
      <c r="D40" s="374"/>
      <c r="E40" s="374"/>
      <c r="F40" s="374"/>
      <c r="G40" s="375"/>
      <c r="H40" s="19" t="s">
        <v>92</v>
      </c>
      <c r="I40" s="5">
        <f t="shared" si="0"/>
        <v>24</v>
      </c>
      <c r="J40" s="5">
        <f t="shared" si="1"/>
        <v>24</v>
      </c>
      <c r="K40" s="5">
        <v>1</v>
      </c>
      <c r="L40" s="5"/>
      <c r="M40" s="5"/>
      <c r="N40" s="5">
        <v>3</v>
      </c>
      <c r="O40" s="5"/>
      <c r="P40" s="5">
        <v>1</v>
      </c>
      <c r="Q40" s="5">
        <v>1</v>
      </c>
      <c r="R40" s="5"/>
      <c r="S40" s="5"/>
      <c r="T40" s="5">
        <v>3</v>
      </c>
      <c r="U40" s="5">
        <v>1</v>
      </c>
      <c r="V40" s="5">
        <v>1</v>
      </c>
      <c r="W40" s="5">
        <v>0</v>
      </c>
      <c r="X40" s="5"/>
      <c r="Y40" s="5">
        <v>0</v>
      </c>
      <c r="Z40" s="5">
        <v>3</v>
      </c>
      <c r="AA40" s="5">
        <v>3</v>
      </c>
      <c r="AB40" s="5">
        <v>0</v>
      </c>
      <c r="AC40" s="5">
        <v>1</v>
      </c>
      <c r="AD40" s="5">
        <v>1</v>
      </c>
      <c r="AE40" s="5">
        <v>1</v>
      </c>
      <c r="AF40" s="5"/>
      <c r="AG40" s="5"/>
      <c r="AH40" s="5"/>
      <c r="AI40" s="5">
        <v>2</v>
      </c>
      <c r="AJ40" s="5"/>
      <c r="AK40" s="5">
        <v>1</v>
      </c>
      <c r="AL40" s="5"/>
      <c r="AM40" s="5">
        <v>1</v>
      </c>
      <c r="AN40">
        <v>39</v>
      </c>
    </row>
    <row r="41" spans="1:40">
      <c r="A41" s="368"/>
      <c r="B41" s="371"/>
      <c r="C41" s="373"/>
      <c r="D41" s="374"/>
      <c r="E41" s="374"/>
      <c r="F41" s="374"/>
      <c r="G41" s="375"/>
      <c r="H41" s="19" t="s">
        <v>93</v>
      </c>
      <c r="I41" s="5">
        <f t="shared" si="0"/>
        <v>75</v>
      </c>
      <c r="J41" s="5">
        <f t="shared" si="1"/>
        <v>75</v>
      </c>
      <c r="K41" s="5"/>
      <c r="L41" s="5"/>
      <c r="M41" s="5"/>
      <c r="N41" s="5">
        <v>2</v>
      </c>
      <c r="O41" s="5"/>
      <c r="P41" s="5"/>
      <c r="Q41" s="5">
        <v>17</v>
      </c>
      <c r="R41" s="5"/>
      <c r="S41" s="5">
        <v>2</v>
      </c>
      <c r="T41" s="5"/>
      <c r="U41" s="5"/>
      <c r="V41" s="5">
        <v>2</v>
      </c>
      <c r="W41" s="5">
        <v>0</v>
      </c>
      <c r="X41" s="5">
        <v>4</v>
      </c>
      <c r="Y41" s="5">
        <v>2</v>
      </c>
      <c r="Z41" s="5">
        <v>4</v>
      </c>
      <c r="AA41" s="5"/>
      <c r="AB41" s="5">
        <v>0</v>
      </c>
      <c r="AC41" s="5">
        <v>41</v>
      </c>
      <c r="AD41" s="5"/>
      <c r="AE41" s="5"/>
      <c r="AF41" s="5"/>
      <c r="AG41" s="5"/>
      <c r="AH41" s="5"/>
      <c r="AI41" s="5"/>
      <c r="AJ41" s="5">
        <v>1</v>
      </c>
      <c r="AK41" s="5"/>
      <c r="AL41" s="5"/>
      <c r="AM41" s="5"/>
      <c r="AN41">
        <v>40</v>
      </c>
    </row>
    <row r="42" spans="1:40">
      <c r="A42" s="368"/>
      <c r="B42" s="371"/>
      <c r="C42" s="373"/>
      <c r="D42" s="374"/>
      <c r="E42" s="374"/>
      <c r="F42" s="374"/>
      <c r="G42" s="375"/>
      <c r="H42" s="19" t="s">
        <v>94</v>
      </c>
      <c r="I42" s="5">
        <f t="shared" si="0"/>
        <v>7</v>
      </c>
      <c r="J42" s="5">
        <f t="shared" si="1"/>
        <v>7</v>
      </c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>
        <v>1</v>
      </c>
      <c r="W42" s="5">
        <v>0</v>
      </c>
      <c r="X42" s="5">
        <v>4</v>
      </c>
      <c r="Y42" s="5">
        <v>0</v>
      </c>
      <c r="Z42" s="5">
        <v>2</v>
      </c>
      <c r="AA42" s="5"/>
      <c r="AB42" s="5">
        <v>0</v>
      </c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>
        <v>41</v>
      </c>
    </row>
    <row r="43" spans="1:40">
      <c r="A43" s="368"/>
      <c r="B43" s="371"/>
      <c r="C43" s="373"/>
      <c r="D43" s="374"/>
      <c r="E43" s="374"/>
      <c r="F43" s="374"/>
      <c r="G43" s="375"/>
      <c r="H43" s="19" t="s">
        <v>95</v>
      </c>
      <c r="I43" s="5">
        <f t="shared" si="0"/>
        <v>36</v>
      </c>
      <c r="J43" s="5">
        <f t="shared" si="1"/>
        <v>36</v>
      </c>
      <c r="K43" s="5"/>
      <c r="L43" s="5"/>
      <c r="M43" s="5"/>
      <c r="N43" s="5">
        <v>2</v>
      </c>
      <c r="O43" s="5">
        <v>1</v>
      </c>
      <c r="P43" s="5"/>
      <c r="Q43" s="5">
        <v>15</v>
      </c>
      <c r="R43" s="5"/>
      <c r="S43" s="5">
        <v>1</v>
      </c>
      <c r="T43" s="5"/>
      <c r="U43" s="5"/>
      <c r="V43" s="5">
        <v>2</v>
      </c>
      <c r="W43" s="5">
        <v>0</v>
      </c>
      <c r="X43" s="5">
        <v>4</v>
      </c>
      <c r="Y43" s="5">
        <v>1</v>
      </c>
      <c r="Z43" s="5">
        <v>2</v>
      </c>
      <c r="AA43" s="5"/>
      <c r="AB43" s="5">
        <v>3</v>
      </c>
      <c r="AC43" s="5">
        <v>2</v>
      </c>
      <c r="AD43" s="5"/>
      <c r="AE43" s="5"/>
      <c r="AF43" s="5">
        <v>1</v>
      </c>
      <c r="AG43" s="5"/>
      <c r="AH43" s="5"/>
      <c r="AI43" s="5"/>
      <c r="AJ43" s="5"/>
      <c r="AK43" s="5">
        <v>1</v>
      </c>
      <c r="AL43" s="5"/>
      <c r="AM43" s="5">
        <v>1</v>
      </c>
      <c r="AN43">
        <v>42</v>
      </c>
    </row>
    <row r="44" spans="1:40">
      <c r="A44" s="368"/>
      <c r="B44" s="371"/>
      <c r="C44" s="373"/>
      <c r="D44" s="374"/>
      <c r="E44" s="374"/>
      <c r="F44" s="374"/>
      <c r="G44" s="375"/>
      <c r="H44" s="19" t="s">
        <v>96</v>
      </c>
      <c r="I44" s="5">
        <f t="shared" si="0"/>
        <v>16</v>
      </c>
      <c r="J44" s="5">
        <f t="shared" si="1"/>
        <v>16</v>
      </c>
      <c r="K44" s="5"/>
      <c r="L44" s="5"/>
      <c r="M44" s="5"/>
      <c r="N44" s="5">
        <v>2</v>
      </c>
      <c r="O44" s="5">
        <v>1</v>
      </c>
      <c r="P44" s="5"/>
      <c r="Q44" s="5">
        <v>1</v>
      </c>
      <c r="R44" s="5">
        <v>1</v>
      </c>
      <c r="S44" s="5">
        <v>1</v>
      </c>
      <c r="T44" s="5"/>
      <c r="U44" s="5">
        <v>1</v>
      </c>
      <c r="V44" s="5">
        <v>1</v>
      </c>
      <c r="W44" s="5">
        <v>0</v>
      </c>
      <c r="X44" s="5">
        <v>1</v>
      </c>
      <c r="Y44" s="5">
        <v>0</v>
      </c>
      <c r="Z44" s="5">
        <v>2</v>
      </c>
      <c r="AA44" s="5">
        <v>1</v>
      </c>
      <c r="AB44" s="5">
        <v>1</v>
      </c>
      <c r="AC44" s="5"/>
      <c r="AD44" s="5">
        <v>1</v>
      </c>
      <c r="AE44" s="5"/>
      <c r="AF44" s="5"/>
      <c r="AG44" s="5"/>
      <c r="AH44" s="5">
        <v>1</v>
      </c>
      <c r="AI44" s="5"/>
      <c r="AJ44" s="5">
        <v>1</v>
      </c>
      <c r="AK44" s="5"/>
      <c r="AL44" s="5"/>
      <c r="AM44" s="5"/>
      <c r="AN44">
        <v>43</v>
      </c>
    </row>
    <row r="45" spans="1:40">
      <c r="A45" s="368"/>
      <c r="B45" s="372"/>
      <c r="C45" s="373"/>
      <c r="D45" s="374"/>
      <c r="E45" s="374"/>
      <c r="F45" s="374"/>
      <c r="G45" s="375"/>
      <c r="H45" s="29" t="s">
        <v>67</v>
      </c>
      <c r="I45" s="5">
        <f t="shared" si="0"/>
        <v>79</v>
      </c>
      <c r="J45" s="5">
        <f t="shared" si="1"/>
        <v>79</v>
      </c>
      <c r="K45" s="5">
        <v>2</v>
      </c>
      <c r="L45" s="5">
        <v>4</v>
      </c>
      <c r="M45" s="5">
        <v>1</v>
      </c>
      <c r="N45" s="5"/>
      <c r="O45" s="5">
        <v>5</v>
      </c>
      <c r="P45" s="5">
        <v>8</v>
      </c>
      <c r="Q45" s="5"/>
      <c r="R45" s="5"/>
      <c r="S45" s="5"/>
      <c r="T45" s="5">
        <v>9</v>
      </c>
      <c r="U45" s="5">
        <v>6</v>
      </c>
      <c r="V45" s="5">
        <v>3</v>
      </c>
      <c r="W45" s="5">
        <v>1</v>
      </c>
      <c r="X45" s="5"/>
      <c r="Y45" s="5">
        <v>0</v>
      </c>
      <c r="Z45" s="5"/>
      <c r="AA45" s="5">
        <v>22</v>
      </c>
      <c r="AB45" s="5">
        <v>0</v>
      </c>
      <c r="AC45" s="5">
        <v>3</v>
      </c>
      <c r="AD45" s="5">
        <v>3</v>
      </c>
      <c r="AE45" s="5">
        <v>2</v>
      </c>
      <c r="AF45" s="5"/>
      <c r="AG45" s="5">
        <v>2</v>
      </c>
      <c r="AH45" s="5"/>
      <c r="AI45" s="5"/>
      <c r="AJ45" s="5">
        <v>8</v>
      </c>
      <c r="AK45" s="5"/>
      <c r="AL45" s="5"/>
      <c r="AM45" s="5"/>
      <c r="AN45">
        <v>44</v>
      </c>
    </row>
    <row r="46" spans="1:40">
      <c r="A46" s="368"/>
      <c r="B46" s="376" t="s">
        <v>97</v>
      </c>
      <c r="C46" s="377" t="s">
        <v>98</v>
      </c>
      <c r="D46" s="366" t="s">
        <v>99</v>
      </c>
      <c r="E46" s="365" t="s">
        <v>100</v>
      </c>
      <c r="F46" s="365"/>
      <c r="G46" s="365"/>
      <c r="H46" s="19" t="s">
        <v>101</v>
      </c>
      <c r="I46" s="30">
        <f t="shared" si="0"/>
        <v>353</v>
      </c>
      <c r="J46" s="30">
        <f t="shared" si="1"/>
        <v>353</v>
      </c>
      <c r="K46" s="30">
        <v>3</v>
      </c>
      <c r="L46" s="30">
        <v>11</v>
      </c>
      <c r="M46" s="30">
        <v>3</v>
      </c>
      <c r="N46" s="30">
        <v>21</v>
      </c>
      <c r="O46" s="30">
        <v>11</v>
      </c>
      <c r="P46" s="30">
        <v>11</v>
      </c>
      <c r="Q46" s="30">
        <v>22</v>
      </c>
      <c r="R46" s="30">
        <v>10</v>
      </c>
      <c r="S46" s="30">
        <v>16</v>
      </c>
      <c r="T46" s="30">
        <v>8</v>
      </c>
      <c r="U46" s="30">
        <v>27</v>
      </c>
      <c r="V46" s="30">
        <v>14</v>
      </c>
      <c r="W46" s="30">
        <v>7</v>
      </c>
      <c r="X46" s="30">
        <v>30</v>
      </c>
      <c r="Y46" s="30">
        <v>10</v>
      </c>
      <c r="Z46" s="30">
        <v>23</v>
      </c>
      <c r="AA46" s="30">
        <v>12</v>
      </c>
      <c r="AB46" s="30">
        <v>11</v>
      </c>
      <c r="AC46" s="30"/>
      <c r="AD46" s="30">
        <v>11</v>
      </c>
      <c r="AE46" s="30">
        <v>7</v>
      </c>
      <c r="AF46" s="30">
        <v>5</v>
      </c>
      <c r="AG46" s="30">
        <v>3</v>
      </c>
      <c r="AH46" s="30">
        <v>6</v>
      </c>
      <c r="AI46" s="30">
        <v>2</v>
      </c>
      <c r="AJ46" s="30">
        <v>2</v>
      </c>
      <c r="AK46" s="30">
        <v>16</v>
      </c>
      <c r="AL46" s="30"/>
      <c r="AM46" s="30">
        <v>51</v>
      </c>
      <c r="AN46">
        <v>45</v>
      </c>
    </row>
    <row r="47" spans="1:40">
      <c r="A47" s="368"/>
      <c r="B47" s="376"/>
      <c r="C47" s="377"/>
      <c r="D47" s="366"/>
      <c r="E47" s="365"/>
      <c r="F47" s="365"/>
      <c r="G47" s="365"/>
      <c r="H47" s="19" t="s">
        <v>102</v>
      </c>
      <c r="I47" s="31">
        <f t="shared" si="0"/>
        <v>71</v>
      </c>
      <c r="J47" s="31">
        <f t="shared" si="1"/>
        <v>71</v>
      </c>
      <c r="K47" s="31">
        <v>3</v>
      </c>
      <c r="L47" s="31">
        <v>2</v>
      </c>
      <c r="M47" s="31">
        <v>1</v>
      </c>
      <c r="N47" s="31"/>
      <c r="O47" s="31">
        <v>2</v>
      </c>
      <c r="P47" s="31">
        <v>1</v>
      </c>
      <c r="Q47" s="31">
        <v>6</v>
      </c>
      <c r="R47" s="31">
        <v>2</v>
      </c>
      <c r="S47" s="31">
        <v>3</v>
      </c>
      <c r="T47" s="31">
        <v>2</v>
      </c>
      <c r="U47" s="31">
        <v>5</v>
      </c>
      <c r="V47" s="31">
        <v>2</v>
      </c>
      <c r="W47" s="31">
        <v>2</v>
      </c>
      <c r="X47" s="31">
        <v>7</v>
      </c>
      <c r="Y47" s="31">
        <v>3</v>
      </c>
      <c r="Z47" s="31">
        <v>8</v>
      </c>
      <c r="AA47" s="31">
        <v>2</v>
      </c>
      <c r="AB47" s="31">
        <v>4</v>
      </c>
      <c r="AC47" s="31"/>
      <c r="AD47" s="31">
        <v>4</v>
      </c>
      <c r="AE47" s="31">
        <v>1</v>
      </c>
      <c r="AF47" s="31">
        <v>1</v>
      </c>
      <c r="AG47" s="31">
        <v>1</v>
      </c>
      <c r="AH47" s="31">
        <v>2</v>
      </c>
      <c r="AI47" s="31">
        <v>2</v>
      </c>
      <c r="AJ47" s="31">
        <v>3</v>
      </c>
      <c r="AK47" s="31">
        <v>2</v>
      </c>
      <c r="AL47" s="31"/>
      <c r="AM47" s="31"/>
      <c r="AN47">
        <v>46</v>
      </c>
    </row>
    <row r="48" spans="1:40">
      <c r="A48" s="368"/>
      <c r="B48" s="376"/>
      <c r="C48" s="377"/>
      <c r="D48" s="366"/>
      <c r="E48" s="365"/>
      <c r="F48" s="365"/>
      <c r="G48" s="141" t="s">
        <v>103</v>
      </c>
      <c r="H48" s="28" t="s">
        <v>104</v>
      </c>
      <c r="I48" s="5">
        <f t="shared" si="0"/>
        <v>120</v>
      </c>
      <c r="J48" s="5">
        <f t="shared" si="1"/>
        <v>120</v>
      </c>
      <c r="K48" s="5"/>
      <c r="L48" s="5"/>
      <c r="M48" s="5">
        <v>2</v>
      </c>
      <c r="N48" s="5">
        <v>3</v>
      </c>
      <c r="O48" s="5">
        <v>4</v>
      </c>
      <c r="P48" s="5"/>
      <c r="Q48" s="5">
        <v>9</v>
      </c>
      <c r="R48" s="5">
        <v>20</v>
      </c>
      <c r="S48" s="5">
        <v>10</v>
      </c>
      <c r="T48" s="5">
        <v>2</v>
      </c>
      <c r="U48" s="5">
        <v>5</v>
      </c>
      <c r="V48" s="5"/>
      <c r="W48" s="5">
        <v>0</v>
      </c>
      <c r="X48" s="5">
        <v>21</v>
      </c>
      <c r="Y48" s="5">
        <v>0</v>
      </c>
      <c r="Z48" s="5"/>
      <c r="AA48" s="5">
        <v>6</v>
      </c>
      <c r="AB48" s="5">
        <v>4</v>
      </c>
      <c r="AC48" s="5"/>
      <c r="AD48" s="5">
        <v>3</v>
      </c>
      <c r="AE48" s="5">
        <v>2</v>
      </c>
      <c r="AF48" s="5">
        <v>13</v>
      </c>
      <c r="AG48" s="5"/>
      <c r="AH48" s="5">
        <v>3</v>
      </c>
      <c r="AI48" s="5">
        <v>3</v>
      </c>
      <c r="AJ48" s="5">
        <v>5</v>
      </c>
      <c r="AK48" s="5">
        <v>5</v>
      </c>
      <c r="AL48" s="5"/>
      <c r="AM48" s="5"/>
      <c r="AN48">
        <v>47</v>
      </c>
    </row>
    <row r="49" spans="1:40" ht="24">
      <c r="A49" s="368"/>
      <c r="B49" s="376"/>
      <c r="C49" s="377"/>
      <c r="D49" s="366"/>
      <c r="E49" s="365"/>
      <c r="F49" s="365"/>
      <c r="G49" s="141"/>
      <c r="H49" s="19" t="s">
        <v>105</v>
      </c>
      <c r="I49" s="5">
        <f t="shared" si="0"/>
        <v>565</v>
      </c>
      <c r="J49" s="5">
        <f t="shared" si="1"/>
        <v>565</v>
      </c>
      <c r="K49" s="5">
        <v>9</v>
      </c>
      <c r="L49" s="5">
        <v>35</v>
      </c>
      <c r="M49" s="5">
        <v>12</v>
      </c>
      <c r="N49" s="5">
        <v>41</v>
      </c>
      <c r="O49" s="5">
        <v>16</v>
      </c>
      <c r="P49" s="5">
        <v>33</v>
      </c>
      <c r="Q49" s="5">
        <v>36</v>
      </c>
      <c r="R49" s="5"/>
      <c r="S49" s="5">
        <v>12</v>
      </c>
      <c r="T49" s="5">
        <v>42</v>
      </c>
      <c r="U49" s="5">
        <v>40</v>
      </c>
      <c r="V49" s="5">
        <v>38</v>
      </c>
      <c r="W49" s="5">
        <v>14</v>
      </c>
      <c r="X49" s="5">
        <v>28</v>
      </c>
      <c r="Y49" s="5">
        <v>12</v>
      </c>
      <c r="Z49" s="5">
        <v>27</v>
      </c>
      <c r="AA49" s="5">
        <v>45</v>
      </c>
      <c r="AB49" s="5">
        <v>20</v>
      </c>
      <c r="AC49" s="5"/>
      <c r="AD49" s="5">
        <v>42</v>
      </c>
      <c r="AE49" s="5">
        <v>14</v>
      </c>
      <c r="AF49" s="5">
        <v>16</v>
      </c>
      <c r="AG49" s="5"/>
      <c r="AH49" s="5"/>
      <c r="AI49" s="5">
        <v>22</v>
      </c>
      <c r="AJ49" s="5">
        <v>11</v>
      </c>
      <c r="AK49" s="5"/>
      <c r="AL49" s="5"/>
      <c r="AM49" s="5"/>
      <c r="AN49">
        <v>48</v>
      </c>
    </row>
    <row r="50" spans="1:40">
      <c r="A50" s="368"/>
      <c r="B50" s="376"/>
      <c r="C50" s="377"/>
      <c r="D50" s="366"/>
      <c r="E50" s="365"/>
      <c r="F50" s="365"/>
      <c r="G50" s="141"/>
      <c r="H50" s="22" t="s">
        <v>106</v>
      </c>
      <c r="I50" s="5">
        <f t="shared" si="0"/>
        <v>377</v>
      </c>
      <c r="J50" s="5">
        <f t="shared" si="1"/>
        <v>377</v>
      </c>
      <c r="K50" s="5">
        <v>8</v>
      </c>
      <c r="L50" s="5">
        <v>6</v>
      </c>
      <c r="M50" s="5">
        <v>9</v>
      </c>
      <c r="N50" s="5">
        <v>20</v>
      </c>
      <c r="O50" s="5">
        <v>13</v>
      </c>
      <c r="P50" s="5">
        <v>15</v>
      </c>
      <c r="Q50" s="5">
        <v>2</v>
      </c>
      <c r="R50" s="5">
        <v>2</v>
      </c>
      <c r="S50" s="5">
        <v>60</v>
      </c>
      <c r="T50" s="5">
        <v>30</v>
      </c>
      <c r="U50" s="5">
        <v>16</v>
      </c>
      <c r="V50" s="5">
        <v>14</v>
      </c>
      <c r="W50" s="5">
        <v>0</v>
      </c>
      <c r="X50" s="5">
        <v>14</v>
      </c>
      <c r="Y50" s="5">
        <v>15</v>
      </c>
      <c r="Z50" s="5">
        <v>10</v>
      </c>
      <c r="AA50" s="5">
        <v>26</v>
      </c>
      <c r="AB50" s="5">
        <v>39</v>
      </c>
      <c r="AC50" s="5"/>
      <c r="AD50" s="5">
        <v>2</v>
      </c>
      <c r="AE50" s="5">
        <v>18</v>
      </c>
      <c r="AF50" s="5">
        <v>3</v>
      </c>
      <c r="AG50" s="5">
        <v>4</v>
      </c>
      <c r="AH50" s="5"/>
      <c r="AI50" s="5">
        <v>15</v>
      </c>
      <c r="AJ50" s="5">
        <v>32</v>
      </c>
      <c r="AK50" s="5">
        <v>2</v>
      </c>
      <c r="AL50" s="5"/>
      <c r="AM50" s="5">
        <v>2</v>
      </c>
      <c r="AN50">
        <v>49</v>
      </c>
    </row>
    <row r="51" spans="1:40" ht="15.75">
      <c r="A51" s="368"/>
      <c r="B51" s="376"/>
      <c r="C51" s="377"/>
      <c r="D51" s="366"/>
      <c r="E51" s="365"/>
      <c r="F51" s="365"/>
      <c r="G51" s="32"/>
      <c r="H51" s="21" t="s">
        <v>107</v>
      </c>
      <c r="I51" s="11">
        <f t="shared" si="0"/>
        <v>1486</v>
      </c>
      <c r="J51" s="11">
        <f t="shared" si="1"/>
        <v>1486</v>
      </c>
      <c r="K51" s="11">
        <v>23</v>
      </c>
      <c r="L51" s="11">
        <v>54</v>
      </c>
      <c r="M51" s="11">
        <v>27</v>
      </c>
      <c r="N51" s="11">
        <v>85</v>
      </c>
      <c r="O51" s="11">
        <v>46</v>
      </c>
      <c r="P51" s="11">
        <v>60</v>
      </c>
      <c r="Q51" s="11">
        <v>75</v>
      </c>
      <c r="R51" s="11">
        <v>34</v>
      </c>
      <c r="S51" s="11">
        <v>101</v>
      </c>
      <c r="T51" s="11">
        <v>84</v>
      </c>
      <c r="U51" s="11">
        <v>93</v>
      </c>
      <c r="V51" s="11">
        <v>68</v>
      </c>
      <c r="W51" s="11">
        <v>23</v>
      </c>
      <c r="X51" s="11">
        <v>100</v>
      </c>
      <c r="Y51" s="11">
        <v>40</v>
      </c>
      <c r="Z51" s="11">
        <v>68</v>
      </c>
      <c r="AA51" s="11">
        <v>91</v>
      </c>
      <c r="AB51" s="11">
        <v>78</v>
      </c>
      <c r="AC51" s="11">
        <v>0</v>
      </c>
      <c r="AD51" s="11">
        <v>62</v>
      </c>
      <c r="AE51" s="11">
        <v>42</v>
      </c>
      <c r="AF51" s="11">
        <v>38</v>
      </c>
      <c r="AG51" s="11">
        <v>8</v>
      </c>
      <c r="AH51" s="11">
        <v>11</v>
      </c>
      <c r="AI51" s="11">
        <v>44</v>
      </c>
      <c r="AJ51" s="11">
        <v>53</v>
      </c>
      <c r="AK51" s="11">
        <v>25</v>
      </c>
      <c r="AL51" s="11"/>
      <c r="AM51" s="11">
        <f>SUM(AM46:AM50)</f>
        <v>53</v>
      </c>
      <c r="AN51">
        <v>50</v>
      </c>
    </row>
    <row r="52" spans="1:40">
      <c r="A52" s="368"/>
      <c r="B52" s="376"/>
      <c r="C52" s="377"/>
      <c r="D52" s="366" t="s">
        <v>108</v>
      </c>
      <c r="E52" s="365" t="s">
        <v>109</v>
      </c>
      <c r="F52" s="365"/>
      <c r="G52" s="365"/>
      <c r="H52" s="33" t="s">
        <v>110</v>
      </c>
      <c r="I52" s="5">
        <f t="shared" si="0"/>
        <v>110</v>
      </c>
      <c r="J52" s="5">
        <f t="shared" si="1"/>
        <v>110</v>
      </c>
      <c r="K52" s="5">
        <v>3</v>
      </c>
      <c r="L52" s="5">
        <v>3</v>
      </c>
      <c r="M52" s="5">
        <v>2</v>
      </c>
      <c r="N52" s="5">
        <v>4</v>
      </c>
      <c r="O52" s="5">
        <v>4</v>
      </c>
      <c r="P52" s="5">
        <v>4</v>
      </c>
      <c r="Q52" s="5">
        <v>7</v>
      </c>
      <c r="R52" s="5">
        <v>2</v>
      </c>
      <c r="S52" s="5">
        <v>7</v>
      </c>
      <c r="T52" s="5">
        <v>3</v>
      </c>
      <c r="U52" s="5">
        <v>8</v>
      </c>
      <c r="V52" s="5">
        <v>4</v>
      </c>
      <c r="W52" s="5">
        <v>2</v>
      </c>
      <c r="X52" s="5">
        <v>7</v>
      </c>
      <c r="Y52" s="5">
        <v>4</v>
      </c>
      <c r="Z52" s="5">
        <v>10</v>
      </c>
      <c r="AA52" s="5">
        <v>4</v>
      </c>
      <c r="AB52" s="5">
        <v>4</v>
      </c>
      <c r="AC52" s="5">
        <v>4</v>
      </c>
      <c r="AD52" s="5">
        <v>4</v>
      </c>
      <c r="AE52" s="5">
        <v>5</v>
      </c>
      <c r="AF52" s="5">
        <v>3</v>
      </c>
      <c r="AG52" s="5">
        <v>1</v>
      </c>
      <c r="AH52" s="5">
        <v>2</v>
      </c>
      <c r="AI52" s="5">
        <v>2</v>
      </c>
      <c r="AJ52" s="5">
        <v>2</v>
      </c>
      <c r="AK52" s="5">
        <v>5</v>
      </c>
      <c r="AL52" s="5"/>
      <c r="AM52" s="5"/>
      <c r="AN52">
        <v>51</v>
      </c>
    </row>
    <row r="53" spans="1:40">
      <c r="A53" s="368"/>
      <c r="B53" s="376"/>
      <c r="C53" s="377"/>
      <c r="D53" s="366"/>
      <c r="E53" s="365"/>
      <c r="F53" s="365"/>
      <c r="G53" s="365"/>
      <c r="H53" s="33" t="s">
        <v>111</v>
      </c>
      <c r="I53" s="5">
        <f t="shared" si="0"/>
        <v>4</v>
      </c>
      <c r="J53" s="5">
        <f t="shared" si="1"/>
        <v>4</v>
      </c>
      <c r="K53" s="5"/>
      <c r="L53" s="5"/>
      <c r="M53" s="5"/>
      <c r="N53" s="5">
        <v>1</v>
      </c>
      <c r="O53" s="5"/>
      <c r="P53" s="5">
        <v>0</v>
      </c>
      <c r="Q53" s="5"/>
      <c r="R53" s="5"/>
      <c r="S53" s="5"/>
      <c r="T53" s="5"/>
      <c r="U53" s="5"/>
      <c r="V53" s="5"/>
      <c r="W53" s="5">
        <v>0</v>
      </c>
      <c r="X53" s="5"/>
      <c r="Y53" s="5">
        <v>0</v>
      </c>
      <c r="Z53" s="5"/>
      <c r="AA53" s="5"/>
      <c r="AB53" s="5">
        <v>0</v>
      </c>
      <c r="AC53" s="5">
        <v>1</v>
      </c>
      <c r="AD53" s="5"/>
      <c r="AE53" s="5"/>
      <c r="AF53" s="5">
        <v>1</v>
      </c>
      <c r="AG53" s="5"/>
      <c r="AH53" s="5"/>
      <c r="AI53" s="5">
        <v>1</v>
      </c>
      <c r="AJ53" s="5"/>
      <c r="AK53" s="5"/>
      <c r="AL53" s="5"/>
      <c r="AM53" s="5"/>
      <c r="AN53">
        <v>52</v>
      </c>
    </row>
    <row r="54" spans="1:40" ht="15.75">
      <c r="A54" s="368"/>
      <c r="B54" s="376"/>
      <c r="C54" s="377"/>
      <c r="D54" s="366"/>
      <c r="E54" s="365"/>
      <c r="F54" s="365"/>
      <c r="G54" s="365"/>
      <c r="H54" s="21" t="s">
        <v>112</v>
      </c>
      <c r="I54" s="11">
        <f t="shared" si="0"/>
        <v>114</v>
      </c>
      <c r="J54" s="11">
        <f t="shared" si="1"/>
        <v>114</v>
      </c>
      <c r="K54" s="11">
        <v>3</v>
      </c>
      <c r="L54" s="11">
        <v>3</v>
      </c>
      <c r="M54" s="11">
        <v>2</v>
      </c>
      <c r="N54" s="11">
        <v>5</v>
      </c>
      <c r="O54" s="11">
        <v>4</v>
      </c>
      <c r="P54" s="11">
        <v>4</v>
      </c>
      <c r="Q54" s="11">
        <v>7</v>
      </c>
      <c r="R54" s="11">
        <v>2</v>
      </c>
      <c r="S54" s="11">
        <v>7</v>
      </c>
      <c r="T54" s="11">
        <v>3</v>
      </c>
      <c r="U54" s="11">
        <v>8</v>
      </c>
      <c r="V54" s="11">
        <v>4</v>
      </c>
      <c r="W54" s="11">
        <v>2</v>
      </c>
      <c r="X54" s="11">
        <v>7</v>
      </c>
      <c r="Y54" s="11">
        <v>4</v>
      </c>
      <c r="Z54" s="11">
        <v>10</v>
      </c>
      <c r="AA54" s="11">
        <v>4</v>
      </c>
      <c r="AB54" s="11">
        <v>4</v>
      </c>
      <c r="AC54" s="11">
        <v>5</v>
      </c>
      <c r="AD54" s="11">
        <v>4</v>
      </c>
      <c r="AE54" s="11">
        <v>5</v>
      </c>
      <c r="AF54" s="11">
        <v>4</v>
      </c>
      <c r="AG54" s="11">
        <v>1</v>
      </c>
      <c r="AH54" s="11">
        <v>2</v>
      </c>
      <c r="AI54" s="11">
        <v>3</v>
      </c>
      <c r="AJ54" s="11">
        <v>2</v>
      </c>
      <c r="AK54" s="11">
        <v>5</v>
      </c>
      <c r="AL54" s="11"/>
      <c r="AM54" s="11"/>
      <c r="AN54">
        <v>53</v>
      </c>
    </row>
    <row r="55" spans="1:40">
      <c r="A55" s="368"/>
      <c r="B55" s="376"/>
      <c r="C55" s="377"/>
      <c r="D55" s="366" t="s">
        <v>113</v>
      </c>
      <c r="E55" s="367" t="s">
        <v>114</v>
      </c>
      <c r="F55" s="367"/>
      <c r="G55" s="367"/>
      <c r="H55" s="19" t="s">
        <v>115</v>
      </c>
      <c r="I55" s="5">
        <f t="shared" si="0"/>
        <v>13</v>
      </c>
      <c r="J55" s="5">
        <f t="shared" si="1"/>
        <v>13</v>
      </c>
      <c r="K55" s="5"/>
      <c r="L55" s="5">
        <v>0</v>
      </c>
      <c r="M55" s="5"/>
      <c r="N55" s="5"/>
      <c r="O55" s="5"/>
      <c r="P55" s="5">
        <v>2</v>
      </c>
      <c r="Q55" s="5"/>
      <c r="R55" s="5">
        <v>1</v>
      </c>
      <c r="S55" s="5">
        <v>3</v>
      </c>
      <c r="T55" s="5"/>
      <c r="U55" s="5">
        <v>2</v>
      </c>
      <c r="V55" s="5"/>
      <c r="W55" s="5">
        <v>0</v>
      </c>
      <c r="X55" s="5"/>
      <c r="Y55" s="5">
        <v>0</v>
      </c>
      <c r="Z55" s="5">
        <v>2</v>
      </c>
      <c r="AA55" s="5"/>
      <c r="AB55" s="5">
        <v>2</v>
      </c>
      <c r="AC55" s="5"/>
      <c r="AD55" s="5">
        <v>1</v>
      </c>
      <c r="AE55" s="5"/>
      <c r="AF55" s="5"/>
      <c r="AG55" s="5"/>
      <c r="AH55" s="5"/>
      <c r="AI55" s="5"/>
      <c r="AJ55" s="5"/>
      <c r="AK55" s="5"/>
      <c r="AL55" s="5"/>
      <c r="AM55" s="5"/>
      <c r="AN55">
        <v>54</v>
      </c>
    </row>
    <row r="56" spans="1:40">
      <c r="A56" s="368"/>
      <c r="B56" s="376"/>
      <c r="C56" s="377"/>
      <c r="D56" s="366"/>
      <c r="E56" s="367"/>
      <c r="F56" s="367"/>
      <c r="G56" s="367"/>
      <c r="H56" s="19" t="s">
        <v>116</v>
      </c>
      <c r="I56" s="5">
        <f t="shared" si="0"/>
        <v>211</v>
      </c>
      <c r="J56" s="5">
        <f t="shared" si="1"/>
        <v>211</v>
      </c>
      <c r="K56" s="5">
        <v>6</v>
      </c>
      <c r="L56" s="5">
        <v>7</v>
      </c>
      <c r="M56" s="5">
        <v>2</v>
      </c>
      <c r="N56" s="5">
        <v>5</v>
      </c>
      <c r="O56" s="5">
        <v>4</v>
      </c>
      <c r="P56" s="5">
        <v>2</v>
      </c>
      <c r="Q56" s="5">
        <v>12</v>
      </c>
      <c r="R56" s="5">
        <v>6</v>
      </c>
      <c r="S56" s="5">
        <v>6</v>
      </c>
      <c r="T56" s="5"/>
      <c r="U56" s="5">
        <v>27</v>
      </c>
      <c r="V56" s="5">
        <v>8</v>
      </c>
      <c r="W56" s="5">
        <v>4</v>
      </c>
      <c r="X56" s="5">
        <v>35</v>
      </c>
      <c r="Y56" s="5">
        <v>3</v>
      </c>
      <c r="Z56" s="5">
        <v>19</v>
      </c>
      <c r="AA56" s="5">
        <v>11</v>
      </c>
      <c r="AB56" s="5">
        <v>9</v>
      </c>
      <c r="AC56" s="5">
        <v>4</v>
      </c>
      <c r="AD56" s="5">
        <v>10</v>
      </c>
      <c r="AE56" s="5">
        <v>2</v>
      </c>
      <c r="AF56" s="5">
        <v>3</v>
      </c>
      <c r="AG56" s="5">
        <v>4</v>
      </c>
      <c r="AH56" s="5">
        <v>5</v>
      </c>
      <c r="AI56" s="5">
        <v>2</v>
      </c>
      <c r="AJ56" s="5">
        <v>5</v>
      </c>
      <c r="AK56" s="5">
        <v>10</v>
      </c>
      <c r="AL56" s="5"/>
      <c r="AM56" s="5"/>
      <c r="AN56">
        <v>55</v>
      </c>
    </row>
    <row r="57" spans="1:40" ht="24">
      <c r="A57" s="368"/>
      <c r="B57" s="376"/>
      <c r="C57" s="377"/>
      <c r="D57" s="366"/>
      <c r="E57" s="367"/>
      <c r="F57" s="367"/>
      <c r="G57" s="367"/>
      <c r="H57" s="34" t="s">
        <v>117</v>
      </c>
      <c r="I57" s="11">
        <f t="shared" si="0"/>
        <v>224</v>
      </c>
      <c r="J57" s="11">
        <f t="shared" si="1"/>
        <v>224</v>
      </c>
      <c r="K57" s="11">
        <v>6</v>
      </c>
      <c r="L57" s="11">
        <v>7</v>
      </c>
      <c r="M57" s="11">
        <v>2</v>
      </c>
      <c r="N57" s="11">
        <v>5</v>
      </c>
      <c r="O57" s="11">
        <v>4</v>
      </c>
      <c r="P57" s="11">
        <v>4</v>
      </c>
      <c r="Q57" s="11">
        <v>12</v>
      </c>
      <c r="R57" s="11">
        <v>7</v>
      </c>
      <c r="S57" s="11">
        <v>9</v>
      </c>
      <c r="T57" s="11">
        <v>0</v>
      </c>
      <c r="U57" s="11">
        <v>29</v>
      </c>
      <c r="V57" s="11">
        <v>8</v>
      </c>
      <c r="W57" s="11">
        <v>4</v>
      </c>
      <c r="X57" s="11">
        <v>35</v>
      </c>
      <c r="Y57" s="11">
        <v>3</v>
      </c>
      <c r="Z57" s="11">
        <v>21</v>
      </c>
      <c r="AA57" s="11">
        <v>11</v>
      </c>
      <c r="AB57" s="11">
        <v>11</v>
      </c>
      <c r="AC57" s="11">
        <v>4</v>
      </c>
      <c r="AD57" s="11">
        <v>11</v>
      </c>
      <c r="AE57" s="11">
        <v>2</v>
      </c>
      <c r="AF57" s="11">
        <v>3</v>
      </c>
      <c r="AG57" s="11">
        <v>4</v>
      </c>
      <c r="AH57" s="11">
        <v>5</v>
      </c>
      <c r="AI57" s="11">
        <v>2</v>
      </c>
      <c r="AJ57" s="11">
        <v>5</v>
      </c>
      <c r="AK57" s="11">
        <v>10</v>
      </c>
      <c r="AL57" s="11"/>
      <c r="AM57" s="11"/>
      <c r="AN57">
        <v>56</v>
      </c>
    </row>
    <row r="58" spans="1:40">
      <c r="A58" s="368"/>
      <c r="B58" s="376"/>
      <c r="C58" s="377"/>
      <c r="D58" s="366" t="s">
        <v>118</v>
      </c>
      <c r="E58" s="365" t="s">
        <v>119</v>
      </c>
      <c r="F58" s="365"/>
      <c r="G58" s="365"/>
      <c r="H58" s="33" t="s">
        <v>101</v>
      </c>
      <c r="I58" s="5">
        <f t="shared" si="0"/>
        <v>57</v>
      </c>
      <c r="J58" s="5">
        <f t="shared" si="1"/>
        <v>57</v>
      </c>
      <c r="K58" s="5">
        <v>3</v>
      </c>
      <c r="L58" s="5">
        <v>1</v>
      </c>
      <c r="M58" s="5">
        <v>1</v>
      </c>
      <c r="N58" s="5">
        <v>1</v>
      </c>
      <c r="O58" s="5">
        <v>3</v>
      </c>
      <c r="P58" s="5">
        <v>2</v>
      </c>
      <c r="Q58" s="5">
        <v>1</v>
      </c>
      <c r="R58" s="5">
        <v>2</v>
      </c>
      <c r="S58" s="5">
        <v>3</v>
      </c>
      <c r="T58" s="5">
        <v>2</v>
      </c>
      <c r="U58" s="5">
        <v>5</v>
      </c>
      <c r="V58" s="5">
        <v>1</v>
      </c>
      <c r="W58" s="5">
        <v>1</v>
      </c>
      <c r="X58" s="5">
        <v>4</v>
      </c>
      <c r="Y58" s="5">
        <v>2</v>
      </c>
      <c r="Z58" s="5">
        <v>1</v>
      </c>
      <c r="AA58" s="5">
        <v>2</v>
      </c>
      <c r="AB58" s="5">
        <v>3</v>
      </c>
      <c r="AC58" s="5">
        <v>3</v>
      </c>
      <c r="AD58" s="5">
        <v>1</v>
      </c>
      <c r="AE58" s="5">
        <v>2</v>
      </c>
      <c r="AF58" s="5">
        <v>2</v>
      </c>
      <c r="AG58" s="5">
        <v>2</v>
      </c>
      <c r="AH58" s="5">
        <v>2</v>
      </c>
      <c r="AI58" s="5">
        <v>1</v>
      </c>
      <c r="AJ58" s="5">
        <v>2</v>
      </c>
      <c r="AK58" s="5">
        <v>4</v>
      </c>
      <c r="AL58" s="5"/>
      <c r="AM58" s="5"/>
      <c r="AN58">
        <v>57</v>
      </c>
    </row>
    <row r="59" spans="1:40">
      <c r="A59" s="368"/>
      <c r="B59" s="376"/>
      <c r="C59" s="377"/>
      <c r="D59" s="366"/>
      <c r="E59" s="365"/>
      <c r="F59" s="365"/>
      <c r="G59" s="365"/>
      <c r="H59" s="33" t="s">
        <v>120</v>
      </c>
      <c r="I59" s="5">
        <f t="shared" si="0"/>
        <v>37</v>
      </c>
      <c r="J59" s="5">
        <f t="shared" si="1"/>
        <v>37</v>
      </c>
      <c r="K59" s="5">
        <v>2</v>
      </c>
      <c r="L59" s="5">
        <v>1</v>
      </c>
      <c r="M59" s="5"/>
      <c r="N59" s="5">
        <v>2</v>
      </c>
      <c r="O59" s="5">
        <v>1</v>
      </c>
      <c r="P59" s="5">
        <v>1</v>
      </c>
      <c r="Q59" s="5">
        <v>2</v>
      </c>
      <c r="R59" s="5">
        <v>1</v>
      </c>
      <c r="S59" s="5">
        <v>2</v>
      </c>
      <c r="T59" s="5">
        <v>1</v>
      </c>
      <c r="U59" s="5">
        <v>3</v>
      </c>
      <c r="V59" s="5"/>
      <c r="W59" s="5">
        <v>0</v>
      </c>
      <c r="X59" s="5">
        <v>2</v>
      </c>
      <c r="Y59" s="5">
        <v>1</v>
      </c>
      <c r="Z59" s="5">
        <v>5</v>
      </c>
      <c r="AA59" s="5">
        <v>1</v>
      </c>
      <c r="AB59" s="5">
        <v>0</v>
      </c>
      <c r="AC59" s="5">
        <v>4</v>
      </c>
      <c r="AD59" s="5">
        <v>2</v>
      </c>
      <c r="AE59" s="5">
        <v>2</v>
      </c>
      <c r="AF59" s="5">
        <v>1</v>
      </c>
      <c r="AG59" s="5"/>
      <c r="AH59" s="5"/>
      <c r="AI59" s="5">
        <v>1</v>
      </c>
      <c r="AJ59" s="5">
        <v>2</v>
      </c>
      <c r="AK59" s="5"/>
      <c r="AL59" s="5"/>
      <c r="AM59" s="5"/>
      <c r="AN59">
        <v>58</v>
      </c>
    </row>
    <row r="60" spans="1:40" ht="15.75">
      <c r="A60" s="368"/>
      <c r="B60" s="376"/>
      <c r="C60" s="377"/>
      <c r="D60" s="366"/>
      <c r="E60" s="365"/>
      <c r="F60" s="365"/>
      <c r="G60" s="365"/>
      <c r="H60" s="21" t="s">
        <v>121</v>
      </c>
      <c r="I60" s="11">
        <f t="shared" si="0"/>
        <v>94</v>
      </c>
      <c r="J60" s="11">
        <f t="shared" si="1"/>
        <v>94</v>
      </c>
      <c r="K60" s="11">
        <v>5</v>
      </c>
      <c r="L60" s="11">
        <v>2</v>
      </c>
      <c r="M60" s="11">
        <v>1</v>
      </c>
      <c r="N60" s="11">
        <v>3</v>
      </c>
      <c r="O60" s="11">
        <v>4</v>
      </c>
      <c r="P60" s="11">
        <v>3</v>
      </c>
      <c r="Q60" s="11">
        <v>3</v>
      </c>
      <c r="R60" s="11">
        <v>3</v>
      </c>
      <c r="S60" s="11">
        <v>5</v>
      </c>
      <c r="T60" s="11">
        <v>3</v>
      </c>
      <c r="U60" s="11">
        <v>8</v>
      </c>
      <c r="V60" s="11">
        <v>1</v>
      </c>
      <c r="W60" s="11">
        <v>1</v>
      </c>
      <c r="X60" s="11">
        <v>6</v>
      </c>
      <c r="Y60" s="11">
        <v>3</v>
      </c>
      <c r="Z60" s="11">
        <v>6</v>
      </c>
      <c r="AA60" s="11">
        <v>3</v>
      </c>
      <c r="AB60" s="11">
        <v>3</v>
      </c>
      <c r="AC60" s="11">
        <v>7</v>
      </c>
      <c r="AD60" s="11">
        <v>3</v>
      </c>
      <c r="AE60" s="11">
        <v>4</v>
      </c>
      <c r="AF60" s="11">
        <v>3</v>
      </c>
      <c r="AG60" s="11">
        <v>2</v>
      </c>
      <c r="AH60" s="11">
        <v>2</v>
      </c>
      <c r="AI60" s="11">
        <v>2</v>
      </c>
      <c r="AJ60" s="11">
        <v>4</v>
      </c>
      <c r="AK60" s="11">
        <v>4</v>
      </c>
      <c r="AL60" s="11"/>
      <c r="AM60" s="11"/>
      <c r="AN60">
        <v>59</v>
      </c>
    </row>
    <row r="61" spans="1:40">
      <c r="A61" s="368"/>
      <c r="B61" s="376"/>
      <c r="C61" s="377"/>
      <c r="D61" s="366"/>
      <c r="E61" s="365" t="s">
        <v>67</v>
      </c>
      <c r="F61" s="365"/>
      <c r="G61" s="365"/>
      <c r="H61" s="19" t="s">
        <v>122</v>
      </c>
      <c r="I61" s="5">
        <f t="shared" si="0"/>
        <v>45</v>
      </c>
      <c r="J61" s="5">
        <f t="shared" si="1"/>
        <v>45</v>
      </c>
      <c r="K61" s="5"/>
      <c r="L61" s="5"/>
      <c r="M61" s="5">
        <v>4</v>
      </c>
      <c r="N61" s="5"/>
      <c r="O61" s="5"/>
      <c r="P61" s="5"/>
      <c r="Q61" s="5">
        <v>3</v>
      </c>
      <c r="R61" s="5"/>
      <c r="S61" s="5">
        <v>6</v>
      </c>
      <c r="T61" s="5">
        <v>11</v>
      </c>
      <c r="U61" s="5"/>
      <c r="V61" s="5"/>
      <c r="W61" s="5">
        <v>0</v>
      </c>
      <c r="X61" s="5"/>
      <c r="Y61" s="5">
        <v>0</v>
      </c>
      <c r="Z61" s="5"/>
      <c r="AA61" s="5">
        <v>2</v>
      </c>
      <c r="AB61" s="5">
        <v>3</v>
      </c>
      <c r="AC61" s="5"/>
      <c r="AD61" s="5">
        <v>11</v>
      </c>
      <c r="AE61" s="5">
        <v>1</v>
      </c>
      <c r="AF61" s="5"/>
      <c r="AG61" s="5"/>
      <c r="AH61" s="5">
        <v>4</v>
      </c>
      <c r="AI61" s="5"/>
      <c r="AJ61" s="5"/>
      <c r="AK61" s="5"/>
      <c r="AL61" s="5"/>
      <c r="AM61" s="5"/>
      <c r="AN61">
        <v>60</v>
      </c>
    </row>
    <row r="62" spans="1:40">
      <c r="A62" s="368"/>
      <c r="B62" s="376"/>
      <c r="C62" s="377"/>
      <c r="D62" s="366"/>
      <c r="E62" s="365"/>
      <c r="F62" s="365"/>
      <c r="G62" s="365"/>
      <c r="H62" s="19" t="s">
        <v>123</v>
      </c>
      <c r="I62" s="5">
        <f t="shared" si="0"/>
        <v>154</v>
      </c>
      <c r="J62" s="5">
        <f t="shared" si="1"/>
        <v>154</v>
      </c>
      <c r="K62" s="5"/>
      <c r="L62" s="5">
        <v>11</v>
      </c>
      <c r="M62" s="5">
        <v>12</v>
      </c>
      <c r="N62" s="5"/>
      <c r="O62" s="5"/>
      <c r="P62" s="5"/>
      <c r="Q62" s="5"/>
      <c r="R62" s="5"/>
      <c r="S62" s="5"/>
      <c r="T62" s="5">
        <v>50</v>
      </c>
      <c r="U62" s="5"/>
      <c r="V62" s="5"/>
      <c r="W62" s="5">
        <v>0</v>
      </c>
      <c r="X62" s="5"/>
      <c r="Y62" s="5">
        <v>4</v>
      </c>
      <c r="Z62" s="5"/>
      <c r="AA62" s="5">
        <v>15</v>
      </c>
      <c r="AB62" s="5">
        <v>0</v>
      </c>
      <c r="AC62" s="5"/>
      <c r="AD62" s="5">
        <v>34</v>
      </c>
      <c r="AE62" s="5">
        <v>20</v>
      </c>
      <c r="AF62" s="5">
        <v>8</v>
      </c>
      <c r="AG62" s="5"/>
      <c r="AH62" s="5"/>
      <c r="AI62" s="5"/>
      <c r="AJ62" s="5"/>
      <c r="AK62" s="5"/>
      <c r="AL62" s="5"/>
      <c r="AM62" s="5"/>
      <c r="AN62">
        <v>61</v>
      </c>
    </row>
    <row r="63" spans="1:40" ht="16.5" thickBot="1">
      <c r="A63" s="369"/>
      <c r="B63" s="376"/>
      <c r="C63" s="377"/>
      <c r="D63" s="366"/>
      <c r="E63" s="365"/>
      <c r="F63" s="365"/>
      <c r="G63" s="365"/>
      <c r="H63" s="21" t="s">
        <v>124</v>
      </c>
      <c r="I63" s="11">
        <f t="shared" si="0"/>
        <v>199</v>
      </c>
      <c r="J63" s="11">
        <f t="shared" si="1"/>
        <v>199</v>
      </c>
      <c r="K63" s="11">
        <v>0</v>
      </c>
      <c r="L63" s="11">
        <v>11</v>
      </c>
      <c r="M63" s="11">
        <v>16</v>
      </c>
      <c r="N63" s="11">
        <v>0</v>
      </c>
      <c r="O63" s="11">
        <v>0</v>
      </c>
      <c r="P63" s="11">
        <v>0</v>
      </c>
      <c r="Q63" s="11">
        <v>3</v>
      </c>
      <c r="R63" s="11">
        <v>0</v>
      </c>
      <c r="S63" s="11">
        <v>6</v>
      </c>
      <c r="T63" s="11">
        <v>61</v>
      </c>
      <c r="U63" s="11">
        <v>0</v>
      </c>
      <c r="V63" s="11">
        <v>0</v>
      </c>
      <c r="W63" s="11">
        <v>0</v>
      </c>
      <c r="X63" s="11">
        <v>0</v>
      </c>
      <c r="Y63" s="11">
        <v>4</v>
      </c>
      <c r="Z63" s="11">
        <v>0</v>
      </c>
      <c r="AA63" s="11">
        <v>17</v>
      </c>
      <c r="AB63" s="11">
        <v>3</v>
      </c>
      <c r="AC63" s="11">
        <v>0</v>
      </c>
      <c r="AD63" s="11">
        <v>45</v>
      </c>
      <c r="AE63" s="11">
        <v>21</v>
      </c>
      <c r="AF63" s="11">
        <v>8</v>
      </c>
      <c r="AG63" s="11">
        <v>0</v>
      </c>
      <c r="AH63" s="11">
        <v>4</v>
      </c>
      <c r="AI63" s="11">
        <v>0</v>
      </c>
      <c r="AJ63" s="11">
        <v>0</v>
      </c>
      <c r="AK63" s="11">
        <v>0</v>
      </c>
      <c r="AL63" s="11"/>
      <c r="AM63" s="11"/>
      <c r="AN63">
        <v>62</v>
      </c>
    </row>
    <row r="64" spans="1:40">
      <c r="A64" s="191" t="s">
        <v>125</v>
      </c>
      <c r="B64" s="323" t="s">
        <v>126</v>
      </c>
      <c r="C64" s="353" t="s">
        <v>127</v>
      </c>
      <c r="D64" s="353"/>
      <c r="E64" s="353"/>
      <c r="F64" s="353"/>
      <c r="G64" s="352" t="s">
        <v>128</v>
      </c>
      <c r="H64" s="352"/>
      <c r="I64" s="5">
        <f t="shared" si="0"/>
        <v>469210.6</v>
      </c>
      <c r="J64" s="5">
        <f t="shared" si="1"/>
        <v>469210.6</v>
      </c>
      <c r="K64" s="5">
        <v>15280</v>
      </c>
      <c r="L64" s="5">
        <v>11365.65</v>
      </c>
      <c r="M64" s="5">
        <v>10236</v>
      </c>
      <c r="N64" s="5">
        <v>32342.949999999997</v>
      </c>
      <c r="O64" s="5">
        <v>9313</v>
      </c>
      <c r="P64" s="5">
        <v>6000</v>
      </c>
      <c r="Q64" s="5">
        <v>14769</v>
      </c>
      <c r="R64" s="5">
        <v>23639</v>
      </c>
      <c r="S64" s="5">
        <v>30179</v>
      </c>
      <c r="T64" s="5">
        <v>12064.5</v>
      </c>
      <c r="U64" s="5">
        <v>20706.53</v>
      </c>
      <c r="V64" s="5">
        <v>19834</v>
      </c>
      <c r="W64" s="5">
        <v>6156.62</v>
      </c>
      <c r="X64" s="5">
        <v>32562</v>
      </c>
      <c r="Y64" s="5">
        <v>37353</v>
      </c>
      <c r="Z64" s="5">
        <v>49852</v>
      </c>
      <c r="AA64" s="5">
        <v>9044.25</v>
      </c>
      <c r="AB64" s="5">
        <v>26042.279999999992</v>
      </c>
      <c r="AC64" s="5">
        <v>4867</v>
      </c>
      <c r="AD64" s="5">
        <v>30293.24</v>
      </c>
      <c r="AE64" s="5">
        <v>6609.06</v>
      </c>
      <c r="AF64" s="5">
        <v>5137</v>
      </c>
      <c r="AG64" s="5">
        <v>5820.75</v>
      </c>
      <c r="AH64" s="5">
        <v>22904</v>
      </c>
      <c r="AI64" s="5">
        <v>9111</v>
      </c>
      <c r="AJ64" s="5">
        <v>15466.77</v>
      </c>
      <c r="AK64" s="5">
        <v>2262</v>
      </c>
      <c r="AL64" s="5"/>
      <c r="AM64" s="5"/>
      <c r="AN64">
        <v>63</v>
      </c>
    </row>
    <row r="65" spans="1:40" ht="22.5">
      <c r="A65" s="192"/>
      <c r="B65" s="323"/>
      <c r="C65" s="347"/>
      <c r="D65" s="347"/>
      <c r="E65" s="347"/>
      <c r="F65" s="347"/>
      <c r="G65" s="335" t="s">
        <v>129</v>
      </c>
      <c r="H65" s="35" t="s">
        <v>130</v>
      </c>
      <c r="I65" s="5">
        <f t="shared" si="0"/>
        <v>192777.32</v>
      </c>
      <c r="J65" s="5">
        <f t="shared" si="1"/>
        <v>192777.32</v>
      </c>
      <c r="K65" s="5"/>
      <c r="L65" s="5"/>
      <c r="M65" s="5"/>
      <c r="N65" s="5"/>
      <c r="O65" s="5"/>
      <c r="P65" s="5">
        <v>3750</v>
      </c>
      <c r="Q65" s="5"/>
      <c r="R65" s="5"/>
      <c r="S65" s="5"/>
      <c r="T65" s="5"/>
      <c r="U65" s="5">
        <v>116204.14</v>
      </c>
      <c r="V65" s="5"/>
      <c r="W65" s="5">
        <v>2599.1799999999998</v>
      </c>
      <c r="X65" s="5">
        <v>67766</v>
      </c>
      <c r="Y65" s="5"/>
      <c r="Z65" s="5"/>
      <c r="AA65" s="5">
        <v>855</v>
      </c>
      <c r="AB65" s="5"/>
      <c r="AC65" s="5"/>
      <c r="AD65" s="5"/>
      <c r="AE65" s="5"/>
      <c r="AF65" s="5"/>
      <c r="AG65" s="5"/>
      <c r="AH65" s="5"/>
      <c r="AI65" s="5">
        <v>1603</v>
      </c>
      <c r="AJ65" s="5"/>
      <c r="AK65" s="5"/>
      <c r="AL65" s="5"/>
      <c r="AM65" s="5"/>
      <c r="AN65">
        <v>64</v>
      </c>
    </row>
    <row r="66" spans="1:40" ht="22.5">
      <c r="A66" s="192"/>
      <c r="B66" s="323"/>
      <c r="C66" s="347"/>
      <c r="D66" s="347"/>
      <c r="E66" s="347"/>
      <c r="F66" s="347"/>
      <c r="G66" s="335"/>
      <c r="H66" s="35" t="s">
        <v>131</v>
      </c>
      <c r="I66" s="5">
        <f t="shared" si="0"/>
        <v>32029.22</v>
      </c>
      <c r="J66" s="5">
        <f t="shared" si="1"/>
        <v>32029.22</v>
      </c>
      <c r="K66" s="5"/>
      <c r="L66" s="5">
        <v>1046.95</v>
      </c>
      <c r="M66" s="5"/>
      <c r="N66" s="5"/>
      <c r="O66" s="5">
        <v>4820</v>
      </c>
      <c r="P66" s="5"/>
      <c r="Q66" s="5"/>
      <c r="R66" s="5"/>
      <c r="S66" s="5">
        <v>1544</v>
      </c>
      <c r="T66" s="5">
        <v>1569.54</v>
      </c>
      <c r="U66" s="5"/>
      <c r="V66" s="5"/>
      <c r="W66" s="5">
        <v>1638.27</v>
      </c>
      <c r="X66" s="5"/>
      <c r="Y66" s="5"/>
      <c r="Z66" s="5"/>
      <c r="AA66" s="5"/>
      <c r="AB66" s="5">
        <v>14016.470000000003</v>
      </c>
      <c r="AC66" s="5">
        <v>456</v>
      </c>
      <c r="AD66" s="5">
        <v>6937.99</v>
      </c>
      <c r="AE66" s="5"/>
      <c r="AF66" s="5"/>
      <c r="AG66" s="5"/>
      <c r="AH66" s="5"/>
      <c r="AI66" s="5"/>
      <c r="AJ66" s="5"/>
      <c r="AK66" s="5"/>
      <c r="AL66" s="5"/>
      <c r="AM66" s="5"/>
      <c r="AN66">
        <v>65</v>
      </c>
    </row>
    <row r="67" spans="1:40">
      <c r="A67" s="192"/>
      <c r="B67" s="323"/>
      <c r="C67" s="347"/>
      <c r="D67" s="347"/>
      <c r="E67" s="347"/>
      <c r="F67" s="347"/>
      <c r="G67" s="345" t="s">
        <v>132</v>
      </c>
      <c r="H67" s="345"/>
      <c r="I67" s="5">
        <f t="shared" ref="I67:I130" si="2">HLOOKUP($I$2,$J$2:$AM$245,$AN67,FALSE)</f>
        <v>5355</v>
      </c>
      <c r="J67" s="5">
        <f t="shared" si="1"/>
        <v>5355</v>
      </c>
      <c r="K67" s="5"/>
      <c r="L67" s="5">
        <v>5355</v>
      </c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>
        <v>66</v>
      </c>
    </row>
    <row r="68" spans="1:40" ht="18">
      <c r="A68" s="192"/>
      <c r="B68" s="324"/>
      <c r="C68" s="347"/>
      <c r="D68" s="347"/>
      <c r="E68" s="347"/>
      <c r="F68" s="347"/>
      <c r="G68" s="338" t="str">
        <f>C64</f>
        <v>COMPRA MONOGRAFÍAS</v>
      </c>
      <c r="H68" s="338"/>
      <c r="I68" s="11">
        <f t="shared" si="2"/>
        <v>699373.13000000012</v>
      </c>
      <c r="J68" s="11">
        <f t="shared" si="1"/>
        <v>699373.13000000012</v>
      </c>
      <c r="K68" s="11">
        <v>15280</v>
      </c>
      <c r="L68" s="11">
        <f>SUM(L64:L67)</f>
        <v>17767.599999999999</v>
      </c>
      <c r="M68" s="11">
        <v>10236</v>
      </c>
      <c r="N68" s="11">
        <v>32342.949999999997</v>
      </c>
      <c r="O68" s="11">
        <v>14133</v>
      </c>
      <c r="P68" s="11">
        <v>9750</v>
      </c>
      <c r="Q68" s="11">
        <v>14769</v>
      </c>
      <c r="R68" s="11">
        <v>23639</v>
      </c>
      <c r="S68" s="11">
        <v>31723</v>
      </c>
      <c r="T68" s="11">
        <v>13634.04</v>
      </c>
      <c r="U68" s="11">
        <v>136910.66999999998</v>
      </c>
      <c r="V68" s="11">
        <v>19834</v>
      </c>
      <c r="W68" s="11">
        <v>10394.07</v>
      </c>
      <c r="X68" s="11">
        <v>100328</v>
      </c>
      <c r="Y68" s="11">
        <v>37353</v>
      </c>
      <c r="Z68" s="11">
        <v>49852</v>
      </c>
      <c r="AA68" s="11">
        <v>9899.25</v>
      </c>
      <c r="AB68" s="11">
        <f>SUM(AB64:AB67)</f>
        <v>40058.749999999993</v>
      </c>
      <c r="AC68" s="11">
        <v>5323</v>
      </c>
      <c r="AD68" s="11">
        <v>37231.230000000003</v>
      </c>
      <c r="AE68" s="11">
        <v>6609.06</v>
      </c>
      <c r="AF68" s="11">
        <v>5137.99</v>
      </c>
      <c r="AG68" s="11">
        <v>5820.75</v>
      </c>
      <c r="AH68" s="11">
        <v>22904</v>
      </c>
      <c r="AI68" s="11">
        <v>10714</v>
      </c>
      <c r="AJ68" s="11">
        <v>15466.77</v>
      </c>
      <c r="AK68" s="11">
        <v>2262</v>
      </c>
      <c r="AL68" s="11"/>
      <c r="AM68" s="11"/>
      <c r="AN68">
        <v>67</v>
      </c>
    </row>
    <row r="69" spans="1:40">
      <c r="A69" s="192"/>
      <c r="B69" s="354" t="s">
        <v>133</v>
      </c>
      <c r="C69" s="347" t="s">
        <v>134</v>
      </c>
      <c r="D69" s="347"/>
      <c r="E69" s="347"/>
      <c r="F69" s="347"/>
      <c r="G69" s="352" t="s">
        <v>128</v>
      </c>
      <c r="H69" s="352"/>
      <c r="I69" s="5">
        <f t="shared" si="2"/>
        <v>40106.49</v>
      </c>
      <c r="J69" s="5">
        <f t="shared" si="1"/>
        <v>40106.49</v>
      </c>
      <c r="K69" s="5">
        <v>2639</v>
      </c>
      <c r="L69" s="5">
        <v>117.59</v>
      </c>
      <c r="M69" s="5">
        <v>1705</v>
      </c>
      <c r="N69" s="5">
        <v>1162</v>
      </c>
      <c r="O69" s="5">
        <v>90</v>
      </c>
      <c r="P69" s="5"/>
      <c r="Q69" s="5">
        <v>11816</v>
      </c>
      <c r="R69" s="5"/>
      <c r="S69" s="5">
        <v>1746</v>
      </c>
      <c r="T69" s="5"/>
      <c r="U69" s="5">
        <v>420.65</v>
      </c>
      <c r="V69" s="5">
        <v>2250</v>
      </c>
      <c r="W69" s="5"/>
      <c r="X69" s="5"/>
      <c r="Y69" s="5"/>
      <c r="Z69" s="5">
        <v>6322</v>
      </c>
      <c r="AA69" s="5">
        <v>229</v>
      </c>
      <c r="AB69" s="5"/>
      <c r="AC69" s="5">
        <v>3615</v>
      </c>
      <c r="AD69" s="5"/>
      <c r="AE69" s="5">
        <v>260</v>
      </c>
      <c r="AF69" s="5">
        <v>704.9</v>
      </c>
      <c r="AG69" s="5">
        <v>1515.2</v>
      </c>
      <c r="AH69" s="5">
        <v>4849</v>
      </c>
      <c r="AI69" s="5">
        <v>665.15</v>
      </c>
      <c r="AJ69" s="5"/>
      <c r="AK69" s="5"/>
      <c r="AL69" s="5"/>
      <c r="AM69" s="5"/>
      <c r="AN69">
        <v>68</v>
      </c>
    </row>
    <row r="70" spans="1:40" ht="22.5">
      <c r="A70" s="192"/>
      <c r="B70" s="323"/>
      <c r="C70" s="347"/>
      <c r="D70" s="347"/>
      <c r="E70" s="347"/>
      <c r="F70" s="347"/>
      <c r="G70" s="335" t="s">
        <v>129</v>
      </c>
      <c r="H70" s="35" t="s">
        <v>130</v>
      </c>
      <c r="I70" s="5">
        <f t="shared" si="2"/>
        <v>70166.850000000006</v>
      </c>
      <c r="J70" s="5">
        <f t="shared" si="1"/>
        <v>70166.850000000006</v>
      </c>
      <c r="K70" s="5"/>
      <c r="L70" s="5"/>
      <c r="M70" s="5"/>
      <c r="N70" s="5"/>
      <c r="O70" s="5"/>
      <c r="P70" s="5"/>
      <c r="Q70" s="5"/>
      <c r="R70" s="5"/>
      <c r="S70" s="5"/>
      <c r="T70" s="5"/>
      <c r="U70" s="5">
        <v>70166.850000000006</v>
      </c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>
        <v>69</v>
      </c>
    </row>
    <row r="71" spans="1:40" ht="22.5">
      <c r="A71" s="192"/>
      <c r="B71" s="323"/>
      <c r="C71" s="347"/>
      <c r="D71" s="347"/>
      <c r="E71" s="347"/>
      <c r="F71" s="347"/>
      <c r="G71" s="335"/>
      <c r="H71" s="35" t="s">
        <v>131</v>
      </c>
      <c r="I71" s="5">
        <f t="shared" si="2"/>
        <v>26</v>
      </c>
      <c r="J71" s="5">
        <f t="shared" si="1"/>
        <v>26</v>
      </c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>
        <v>26</v>
      </c>
      <c r="AD71" s="36"/>
      <c r="AE71" s="36"/>
      <c r="AF71" s="36"/>
      <c r="AG71" s="36"/>
      <c r="AH71" s="36"/>
      <c r="AI71" s="36"/>
      <c r="AJ71" s="36"/>
      <c r="AK71" s="36"/>
      <c r="AL71" s="36"/>
      <c r="AM71" s="5"/>
      <c r="AN71">
        <v>70</v>
      </c>
    </row>
    <row r="72" spans="1:40">
      <c r="A72" s="192"/>
      <c r="B72" s="323"/>
      <c r="C72" s="347"/>
      <c r="D72" s="347"/>
      <c r="E72" s="347"/>
      <c r="F72" s="347"/>
      <c r="G72" s="334" t="s">
        <v>132</v>
      </c>
      <c r="H72" s="334"/>
      <c r="I72" s="5">
        <f t="shared" si="2"/>
        <v>0</v>
      </c>
      <c r="J72" s="5">
        <f t="shared" si="1"/>
        <v>0</v>
      </c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>
        <v>71</v>
      </c>
    </row>
    <row r="73" spans="1:40" ht="15.75">
      <c r="A73" s="192"/>
      <c r="B73" s="324"/>
      <c r="C73" s="347"/>
      <c r="D73" s="347"/>
      <c r="E73" s="347"/>
      <c r="F73" s="347"/>
      <c r="G73" s="364" t="str">
        <f>C69</f>
        <v>SUSCRIPCIONES A PUBLICACIONES PERIÓDICAS EN PAPEL</v>
      </c>
      <c r="H73" s="364"/>
      <c r="I73" s="11">
        <f t="shared" si="2"/>
        <v>118147.84999999998</v>
      </c>
      <c r="J73" s="11">
        <f t="shared" si="1"/>
        <v>118147.84999999998</v>
      </c>
      <c r="K73" s="11">
        <v>2639</v>
      </c>
      <c r="L73" s="11">
        <f>SUM(L69:L72)</f>
        <v>117.59</v>
      </c>
      <c r="M73" s="11">
        <v>1705</v>
      </c>
      <c r="N73" s="11">
        <v>1162</v>
      </c>
      <c r="O73" s="11">
        <v>90</v>
      </c>
      <c r="P73" s="11">
        <v>0</v>
      </c>
      <c r="Q73" s="11">
        <v>11816</v>
      </c>
      <c r="R73" s="11">
        <v>0</v>
      </c>
      <c r="S73" s="11">
        <v>1746</v>
      </c>
      <c r="T73" s="11">
        <v>0</v>
      </c>
      <c r="U73" s="11">
        <v>70587.5</v>
      </c>
      <c r="V73" s="11">
        <v>2250</v>
      </c>
      <c r="W73" s="11">
        <v>0</v>
      </c>
      <c r="X73" s="11">
        <v>0</v>
      </c>
      <c r="Y73" s="11">
        <v>7848.51</v>
      </c>
      <c r="Z73" s="11">
        <v>6322</v>
      </c>
      <c r="AA73" s="11">
        <v>229</v>
      </c>
      <c r="AB73" s="11">
        <v>0</v>
      </c>
      <c r="AC73" s="11">
        <v>3641</v>
      </c>
      <c r="AD73" s="11">
        <v>0</v>
      </c>
      <c r="AE73" s="11">
        <v>260</v>
      </c>
      <c r="AF73" s="11">
        <v>704.9</v>
      </c>
      <c r="AG73" s="11">
        <v>1515.2</v>
      </c>
      <c r="AH73" s="11">
        <v>4849</v>
      </c>
      <c r="AI73" s="11">
        <v>665.15</v>
      </c>
      <c r="AJ73" s="11">
        <v>0</v>
      </c>
      <c r="AK73" s="11">
        <v>0</v>
      </c>
      <c r="AL73" s="11"/>
      <c r="AM73" s="11"/>
      <c r="AN73">
        <v>72</v>
      </c>
    </row>
    <row r="74" spans="1:40">
      <c r="A74" s="192"/>
      <c r="B74" s="354" t="s">
        <v>135</v>
      </c>
      <c r="C74" s="355" t="s">
        <v>136</v>
      </c>
      <c r="D74" s="356"/>
      <c r="E74" s="356"/>
      <c r="F74" s="357"/>
      <c r="G74" s="334" t="s">
        <v>128</v>
      </c>
      <c r="H74" s="334"/>
      <c r="I74" s="5">
        <f t="shared" si="2"/>
        <v>14875.28</v>
      </c>
      <c r="J74" s="5">
        <f t="shared" si="1"/>
        <v>14875.28</v>
      </c>
      <c r="K74" s="5"/>
      <c r="L74" s="5"/>
      <c r="M74" s="5"/>
      <c r="N74" s="5"/>
      <c r="O74" s="5"/>
      <c r="P74" s="5"/>
      <c r="Q74" s="5">
        <v>7447</v>
      </c>
      <c r="R74" s="5"/>
      <c r="S74" s="5"/>
      <c r="T74" s="5"/>
      <c r="U74" s="5"/>
      <c r="V74" s="5"/>
      <c r="W74" s="5"/>
      <c r="X74" s="5"/>
      <c r="Y74" s="5"/>
      <c r="Z74" s="5"/>
      <c r="AA74" s="5">
        <v>408</v>
      </c>
      <c r="AB74" s="5"/>
      <c r="AC74" s="5">
        <v>2200</v>
      </c>
      <c r="AD74" s="5">
        <v>283.27999999999997</v>
      </c>
      <c r="AE74" s="5"/>
      <c r="AF74" s="5"/>
      <c r="AG74" s="5"/>
      <c r="AH74" s="5">
        <v>4537</v>
      </c>
      <c r="AI74" s="5"/>
      <c r="AJ74" s="5"/>
      <c r="AK74" s="5"/>
      <c r="AL74" s="5"/>
      <c r="AM74" s="5"/>
      <c r="AN74">
        <v>73</v>
      </c>
    </row>
    <row r="75" spans="1:40" ht="22.5">
      <c r="A75" s="192"/>
      <c r="B75" s="323"/>
      <c r="C75" s="358"/>
      <c r="D75" s="359"/>
      <c r="E75" s="359"/>
      <c r="F75" s="360"/>
      <c r="G75" s="335" t="s">
        <v>129</v>
      </c>
      <c r="H75" s="35" t="s">
        <v>130</v>
      </c>
      <c r="I75" s="5">
        <f t="shared" si="2"/>
        <v>0</v>
      </c>
      <c r="J75" s="5">
        <f t="shared" si="1"/>
        <v>0</v>
      </c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>
        <v>74</v>
      </c>
    </row>
    <row r="76" spans="1:40" ht="22.5">
      <c r="A76" s="192"/>
      <c r="B76" s="323"/>
      <c r="C76" s="358"/>
      <c r="D76" s="359"/>
      <c r="E76" s="359"/>
      <c r="F76" s="360"/>
      <c r="G76" s="335"/>
      <c r="H76" s="35" t="s">
        <v>131</v>
      </c>
      <c r="I76" s="5">
        <f t="shared" si="2"/>
        <v>0</v>
      </c>
      <c r="J76" s="5">
        <f t="shared" si="1"/>
        <v>0</v>
      </c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>
        <v>75</v>
      </c>
    </row>
    <row r="77" spans="1:40">
      <c r="A77" s="192"/>
      <c r="B77" s="323"/>
      <c r="C77" s="358"/>
      <c r="D77" s="359"/>
      <c r="E77" s="359"/>
      <c r="F77" s="360"/>
      <c r="G77" s="334" t="s">
        <v>132</v>
      </c>
      <c r="H77" s="334"/>
      <c r="I77" s="5">
        <f t="shared" si="2"/>
        <v>0</v>
      </c>
      <c r="J77" s="5">
        <f t="shared" si="1"/>
        <v>0</v>
      </c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>
        <v>76</v>
      </c>
    </row>
    <row r="78" spans="1:40" ht="18">
      <c r="A78" s="192"/>
      <c r="B78" s="324"/>
      <c r="C78" s="361"/>
      <c r="D78" s="362"/>
      <c r="E78" s="362"/>
      <c r="F78" s="363"/>
      <c r="G78" s="338" t="str">
        <f>C74</f>
        <v>MATERIAL NO LIBRARIO</v>
      </c>
      <c r="H78" s="338"/>
      <c r="I78" s="11">
        <f t="shared" si="2"/>
        <v>14875.28</v>
      </c>
      <c r="J78" s="11">
        <f t="shared" si="1"/>
        <v>14875.28</v>
      </c>
      <c r="K78" s="11">
        <v>0</v>
      </c>
      <c r="L78" s="11">
        <f>SUM(L74:L77)</f>
        <v>0</v>
      </c>
      <c r="M78" s="11"/>
      <c r="N78" s="11">
        <v>0</v>
      </c>
      <c r="O78" s="11">
        <v>0</v>
      </c>
      <c r="P78" s="11">
        <v>0</v>
      </c>
      <c r="Q78" s="11">
        <v>7447</v>
      </c>
      <c r="R78" s="11">
        <v>0</v>
      </c>
      <c r="S78" s="11">
        <v>0</v>
      </c>
      <c r="T78" s="11">
        <v>0</v>
      </c>
      <c r="U78" s="11">
        <v>0</v>
      </c>
      <c r="V78" s="11">
        <v>0</v>
      </c>
      <c r="W78" s="11">
        <v>0</v>
      </c>
      <c r="X78" s="11">
        <v>0</v>
      </c>
      <c r="Y78" s="11">
        <v>0</v>
      </c>
      <c r="Z78" s="11">
        <v>0</v>
      </c>
      <c r="AA78" s="11">
        <v>408</v>
      </c>
      <c r="AB78" s="11">
        <v>0</v>
      </c>
      <c r="AC78" s="11">
        <v>2200</v>
      </c>
      <c r="AD78" s="11">
        <v>283.27999999999997</v>
      </c>
      <c r="AE78" s="11">
        <v>0</v>
      </c>
      <c r="AF78" s="11">
        <v>0</v>
      </c>
      <c r="AG78" s="11">
        <v>0</v>
      </c>
      <c r="AH78" s="11">
        <v>4537</v>
      </c>
      <c r="AI78" s="11">
        <v>0</v>
      </c>
      <c r="AJ78" s="11">
        <v>0</v>
      </c>
      <c r="AK78" s="11">
        <v>0</v>
      </c>
      <c r="AL78" s="11"/>
      <c r="AM78" s="11"/>
      <c r="AN78">
        <v>77</v>
      </c>
    </row>
    <row r="79" spans="1:40">
      <c r="A79" s="192"/>
      <c r="B79" s="354" t="s">
        <v>137</v>
      </c>
      <c r="C79" s="355" t="s">
        <v>138</v>
      </c>
      <c r="D79" s="356"/>
      <c r="E79" s="356"/>
      <c r="F79" s="357"/>
      <c r="G79" s="334" t="s">
        <v>128</v>
      </c>
      <c r="H79" s="334"/>
      <c r="I79" s="5">
        <f t="shared" si="2"/>
        <v>12299.470000000001</v>
      </c>
      <c r="J79" s="5">
        <f t="shared" si="1"/>
        <v>12299.470000000001</v>
      </c>
      <c r="K79" s="36"/>
      <c r="L79" s="36">
        <v>515.21</v>
      </c>
      <c r="M79" s="36"/>
      <c r="N79" s="36">
        <v>635.23</v>
      </c>
      <c r="O79" s="36">
        <v>467</v>
      </c>
      <c r="P79" s="36"/>
      <c r="Q79" s="36">
        <v>0</v>
      </c>
      <c r="R79" s="36"/>
      <c r="S79" s="36"/>
      <c r="T79" s="36">
        <v>3587.58</v>
      </c>
      <c r="U79" s="36">
        <v>1123.22</v>
      </c>
      <c r="V79" s="36"/>
      <c r="W79" s="36"/>
      <c r="X79" s="36">
        <v>1000</v>
      </c>
      <c r="Y79" s="36">
        <v>500</v>
      </c>
      <c r="Z79" s="36">
        <v>2306</v>
      </c>
      <c r="AA79" s="36">
        <v>235.45</v>
      </c>
      <c r="AB79" s="36"/>
      <c r="AC79" s="36">
        <v>484</v>
      </c>
      <c r="AD79" s="36">
        <v>0</v>
      </c>
      <c r="AE79" s="36"/>
      <c r="AF79" s="36">
        <v>696.88</v>
      </c>
      <c r="AG79" s="36">
        <v>0</v>
      </c>
      <c r="AH79" s="36"/>
      <c r="AI79" s="36"/>
      <c r="AJ79" s="36">
        <v>229.9</v>
      </c>
      <c r="AK79" s="36">
        <v>519</v>
      </c>
      <c r="AL79" s="36"/>
      <c r="AM79" s="5"/>
      <c r="AN79">
        <v>78</v>
      </c>
    </row>
    <row r="80" spans="1:40" ht="22.5">
      <c r="A80" s="192"/>
      <c r="B80" s="323"/>
      <c r="C80" s="358"/>
      <c r="D80" s="359"/>
      <c r="E80" s="359"/>
      <c r="F80" s="360"/>
      <c r="G80" s="335" t="s">
        <v>129</v>
      </c>
      <c r="H80" s="35" t="s">
        <v>130</v>
      </c>
      <c r="I80" s="5">
        <f t="shared" si="2"/>
        <v>0</v>
      </c>
      <c r="J80" s="5">
        <f t="shared" si="1"/>
        <v>0</v>
      </c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>
        <v>79</v>
      </c>
    </row>
    <row r="81" spans="1:40" ht="22.5">
      <c r="A81" s="192"/>
      <c r="B81" s="323"/>
      <c r="C81" s="358"/>
      <c r="D81" s="359"/>
      <c r="E81" s="359"/>
      <c r="F81" s="360"/>
      <c r="G81" s="335"/>
      <c r="H81" s="35" t="s">
        <v>131</v>
      </c>
      <c r="I81" s="5">
        <f t="shared" si="2"/>
        <v>0</v>
      </c>
      <c r="J81" s="5">
        <f t="shared" ref="J81:J144" si="3">SUM(K81:AM81)</f>
        <v>0</v>
      </c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>
        <v>80</v>
      </c>
    </row>
    <row r="82" spans="1:40">
      <c r="A82" s="192"/>
      <c r="B82" s="323"/>
      <c r="C82" s="358"/>
      <c r="D82" s="359"/>
      <c r="E82" s="359"/>
      <c r="F82" s="360"/>
      <c r="G82" s="334" t="s">
        <v>132</v>
      </c>
      <c r="H82" s="334"/>
      <c r="I82" s="5">
        <f t="shared" si="2"/>
        <v>0</v>
      </c>
      <c r="J82" s="5">
        <f t="shared" si="3"/>
        <v>0</v>
      </c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>
        <v>81</v>
      </c>
    </row>
    <row r="83" spans="1:40" ht="18">
      <c r="A83" s="192"/>
      <c r="B83" s="324"/>
      <c r="C83" s="361"/>
      <c r="D83" s="362"/>
      <c r="E83" s="362"/>
      <c r="F83" s="363"/>
      <c r="G83" s="336" t="str">
        <f>C79</f>
        <v>ENCUADERNACIÓN RESTAURACIÓN</v>
      </c>
      <c r="H83" s="336"/>
      <c r="I83" s="7">
        <f t="shared" si="2"/>
        <v>13980.24</v>
      </c>
      <c r="J83" s="7">
        <f t="shared" si="3"/>
        <v>13980.24</v>
      </c>
      <c r="K83" s="11">
        <v>0</v>
      </c>
      <c r="L83" s="11">
        <f>SUM(L79:L82)</f>
        <v>515.21</v>
      </c>
      <c r="M83" s="11"/>
      <c r="N83" s="11"/>
      <c r="O83" s="11">
        <v>467</v>
      </c>
      <c r="P83" s="11">
        <v>742</v>
      </c>
      <c r="Q83" s="11">
        <v>0</v>
      </c>
      <c r="R83" s="11">
        <v>0</v>
      </c>
      <c r="S83" s="11">
        <v>0</v>
      </c>
      <c r="T83" s="11">
        <v>3587.58</v>
      </c>
      <c r="U83" s="11">
        <v>1123.22</v>
      </c>
      <c r="V83" s="11">
        <v>0</v>
      </c>
      <c r="W83" s="11">
        <v>0</v>
      </c>
      <c r="X83" s="11">
        <v>1000</v>
      </c>
      <c r="Y83" s="11">
        <v>500</v>
      </c>
      <c r="Z83" s="11">
        <v>2306</v>
      </c>
      <c r="AA83" s="11">
        <v>235.45</v>
      </c>
      <c r="AB83" s="11">
        <v>0</v>
      </c>
      <c r="AC83" s="11">
        <v>484</v>
      </c>
      <c r="AD83" s="11">
        <v>0</v>
      </c>
      <c r="AE83" s="11">
        <v>0</v>
      </c>
      <c r="AF83" s="11">
        <v>696.88</v>
      </c>
      <c r="AG83" s="11">
        <v>0</v>
      </c>
      <c r="AH83" s="11">
        <v>745</v>
      </c>
      <c r="AI83" s="11">
        <v>829</v>
      </c>
      <c r="AJ83" s="11">
        <v>229.9</v>
      </c>
      <c r="AK83" s="11">
        <v>519</v>
      </c>
      <c r="AL83" s="11"/>
      <c r="AM83" s="7"/>
      <c r="AN83">
        <v>82</v>
      </c>
    </row>
    <row r="84" spans="1:40" ht="20.25">
      <c r="A84" s="192"/>
      <c r="B84" s="37" t="s">
        <v>139</v>
      </c>
      <c r="C84" s="347" t="s">
        <v>98</v>
      </c>
      <c r="D84" s="347"/>
      <c r="E84" s="347"/>
      <c r="F84" s="347"/>
      <c r="G84" s="347"/>
      <c r="H84" s="347"/>
      <c r="I84" s="38">
        <f t="shared" si="2"/>
        <v>127760.51</v>
      </c>
      <c r="J84" s="38">
        <f t="shared" si="3"/>
        <v>127760.51</v>
      </c>
      <c r="K84" s="39"/>
      <c r="L84" s="39">
        <v>1177.49</v>
      </c>
      <c r="M84" s="39">
        <v>991</v>
      </c>
      <c r="N84" s="39">
        <v>22680.46</v>
      </c>
      <c r="O84" s="39">
        <v>186</v>
      </c>
      <c r="P84" s="39">
        <v>673.4</v>
      </c>
      <c r="Q84" s="39">
        <v>13851</v>
      </c>
      <c r="R84" s="39"/>
      <c r="S84" s="39">
        <v>1484</v>
      </c>
      <c r="T84" s="39">
        <v>2024</v>
      </c>
      <c r="U84" s="39">
        <v>5767.14</v>
      </c>
      <c r="V84" s="39">
        <v>14320</v>
      </c>
      <c r="W84" s="39">
        <v>2697.21</v>
      </c>
      <c r="X84" s="39">
        <v>6901</v>
      </c>
      <c r="Y84" s="39">
        <v>2500</v>
      </c>
      <c r="Z84" s="39">
        <v>3534</v>
      </c>
      <c r="AA84" s="39">
        <v>5016</v>
      </c>
      <c r="AB84" s="39">
        <v>26594.23</v>
      </c>
      <c r="AC84" s="39">
        <v>182</v>
      </c>
      <c r="AD84" s="39">
        <v>6058.05</v>
      </c>
      <c r="AE84" s="39">
        <v>1031</v>
      </c>
      <c r="AF84" s="39">
        <v>2656.31</v>
      </c>
      <c r="AG84" s="39"/>
      <c r="AH84" s="39"/>
      <c r="AI84" s="39">
        <v>1720</v>
      </c>
      <c r="AJ84" s="39">
        <v>2535.2199999999998</v>
      </c>
      <c r="AK84" s="39">
        <v>3181</v>
      </c>
      <c r="AL84" s="39"/>
      <c r="AM84" s="38"/>
      <c r="AN84">
        <v>83</v>
      </c>
    </row>
    <row r="85" spans="1:40" ht="20.25">
      <c r="A85" s="192"/>
      <c r="B85" s="37" t="s">
        <v>140</v>
      </c>
      <c r="C85" s="347" t="s">
        <v>141</v>
      </c>
      <c r="D85" s="347"/>
      <c r="E85" s="347"/>
      <c r="F85" s="347"/>
      <c r="G85" s="347" t="s">
        <v>128</v>
      </c>
      <c r="H85" s="347"/>
      <c r="I85" s="38">
        <f t="shared" si="2"/>
        <v>54453.490000000005</v>
      </c>
      <c r="J85" s="38">
        <f t="shared" si="3"/>
        <v>54453.490000000005</v>
      </c>
      <c r="K85" s="39">
        <v>3491</v>
      </c>
      <c r="L85" s="39">
        <v>1666.8899999999999</v>
      </c>
      <c r="M85" s="39">
        <v>597</v>
      </c>
      <c r="N85" s="39">
        <v>2288.16</v>
      </c>
      <c r="O85" s="39">
        <v>949</v>
      </c>
      <c r="P85" s="39">
        <v>876</v>
      </c>
      <c r="Q85" s="39">
        <v>1267</v>
      </c>
      <c r="R85" s="39"/>
      <c r="S85" s="39">
        <v>2485</v>
      </c>
      <c r="T85" s="39">
        <v>2119</v>
      </c>
      <c r="U85" s="39">
        <v>6606.74</v>
      </c>
      <c r="V85" s="39">
        <v>682</v>
      </c>
      <c r="W85" s="39">
        <v>713.25</v>
      </c>
      <c r="X85" s="39">
        <v>3886</v>
      </c>
      <c r="Y85" s="39">
        <v>800</v>
      </c>
      <c r="Z85" s="39">
        <v>3041</v>
      </c>
      <c r="AA85" s="39">
        <v>828</v>
      </c>
      <c r="AB85" s="39"/>
      <c r="AC85" s="39">
        <v>380</v>
      </c>
      <c r="AD85" s="39">
        <v>8313.73</v>
      </c>
      <c r="AE85" s="39">
        <v>1754</v>
      </c>
      <c r="AF85" s="39">
        <v>697.83</v>
      </c>
      <c r="AG85" s="39"/>
      <c r="AH85" s="39"/>
      <c r="AI85" s="39">
        <v>2373</v>
      </c>
      <c r="AJ85" s="39">
        <v>3739.89</v>
      </c>
      <c r="AK85" s="39">
        <v>4899</v>
      </c>
      <c r="AL85" s="39"/>
      <c r="AM85" s="38"/>
      <c r="AN85">
        <v>84</v>
      </c>
    </row>
    <row r="86" spans="1:40" ht="20.25">
      <c r="A86" s="192"/>
      <c r="B86" s="37" t="s">
        <v>142</v>
      </c>
      <c r="C86" s="347" t="s">
        <v>143</v>
      </c>
      <c r="D86" s="347"/>
      <c r="E86" s="347"/>
      <c r="F86" s="347"/>
      <c r="G86" s="347" t="s">
        <v>128</v>
      </c>
      <c r="H86" s="347"/>
      <c r="I86" s="38">
        <f t="shared" si="2"/>
        <v>69113.89</v>
      </c>
      <c r="J86" s="38">
        <f t="shared" si="3"/>
        <v>69113.89</v>
      </c>
      <c r="K86" s="39"/>
      <c r="L86" s="39">
        <v>335.89</v>
      </c>
      <c r="M86" s="39"/>
      <c r="N86" s="39">
        <v>3134.89</v>
      </c>
      <c r="O86" s="39">
        <v>6644</v>
      </c>
      <c r="P86" s="39">
        <v>2473</v>
      </c>
      <c r="Q86" s="39">
        <v>2459</v>
      </c>
      <c r="R86" s="39"/>
      <c r="S86" s="39">
        <v>35305</v>
      </c>
      <c r="T86" s="39"/>
      <c r="U86" s="39">
        <v>580.20000000000005</v>
      </c>
      <c r="V86" s="39"/>
      <c r="W86" s="39">
        <v>1090.4000000000001</v>
      </c>
      <c r="X86" s="39">
        <v>1845</v>
      </c>
      <c r="Y86" s="39">
        <v>1200</v>
      </c>
      <c r="Z86" s="39">
        <v>8288</v>
      </c>
      <c r="AA86" s="39"/>
      <c r="AB86" s="39"/>
      <c r="AC86" s="39"/>
      <c r="AD86" s="39">
        <v>1363.51</v>
      </c>
      <c r="AE86" s="39"/>
      <c r="AF86" s="39">
        <v>3396</v>
      </c>
      <c r="AG86" s="39"/>
      <c r="AH86" s="39"/>
      <c r="AI86" s="39">
        <v>999</v>
      </c>
      <c r="AJ86" s="39"/>
      <c r="AK86" s="39"/>
      <c r="AL86" s="39"/>
      <c r="AM86" s="38"/>
      <c r="AN86">
        <v>85</v>
      </c>
    </row>
    <row r="87" spans="1:40">
      <c r="A87" s="192"/>
      <c r="B87" s="306" t="s">
        <v>144</v>
      </c>
      <c r="C87" s="348" t="s">
        <v>145</v>
      </c>
      <c r="D87" s="350" t="s">
        <v>146</v>
      </c>
      <c r="E87" s="351" t="s">
        <v>147</v>
      </c>
      <c r="F87" s="351"/>
      <c r="G87" s="352" t="s">
        <v>128</v>
      </c>
      <c r="H87" s="352"/>
      <c r="I87" s="5">
        <f t="shared" si="2"/>
        <v>13100</v>
      </c>
      <c r="J87" s="5">
        <f t="shared" si="3"/>
        <v>13100</v>
      </c>
      <c r="K87" s="5"/>
      <c r="L87" s="5"/>
      <c r="M87" s="5"/>
      <c r="N87" s="5"/>
      <c r="O87" s="5"/>
      <c r="P87" s="5"/>
      <c r="Q87" s="5">
        <v>13100</v>
      </c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>
        <v>86</v>
      </c>
    </row>
    <row r="88" spans="1:40" ht="22.5">
      <c r="A88" s="192"/>
      <c r="B88" s="307"/>
      <c r="C88" s="348"/>
      <c r="D88" s="346"/>
      <c r="E88" s="337"/>
      <c r="F88" s="337"/>
      <c r="G88" s="335" t="s">
        <v>129</v>
      </c>
      <c r="H88" s="35" t="s">
        <v>130</v>
      </c>
      <c r="I88" s="5">
        <f t="shared" si="2"/>
        <v>0</v>
      </c>
      <c r="J88" s="5">
        <f t="shared" si="3"/>
        <v>0</v>
      </c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>
        <v>87</v>
      </c>
    </row>
    <row r="89" spans="1:40" ht="22.5">
      <c r="A89" s="192"/>
      <c r="B89" s="307"/>
      <c r="C89" s="348"/>
      <c r="D89" s="346"/>
      <c r="E89" s="337"/>
      <c r="F89" s="337"/>
      <c r="G89" s="335"/>
      <c r="H89" s="35" t="s">
        <v>131</v>
      </c>
      <c r="I89" s="5">
        <f t="shared" si="2"/>
        <v>0</v>
      </c>
      <c r="J89" s="5">
        <f t="shared" si="3"/>
        <v>0</v>
      </c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>
        <v>88</v>
      </c>
    </row>
    <row r="90" spans="1:40">
      <c r="A90" s="192"/>
      <c r="B90" s="307"/>
      <c r="C90" s="348"/>
      <c r="D90" s="346"/>
      <c r="E90" s="337"/>
      <c r="F90" s="337"/>
      <c r="G90" s="334" t="s">
        <v>132</v>
      </c>
      <c r="H90" s="334"/>
      <c r="I90" s="5">
        <f t="shared" si="2"/>
        <v>0</v>
      </c>
      <c r="J90" s="5">
        <f t="shared" si="3"/>
        <v>0</v>
      </c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>
        <v>89</v>
      </c>
    </row>
    <row r="91" spans="1:40" ht="18">
      <c r="A91" s="192"/>
      <c r="B91" s="307"/>
      <c r="C91" s="348"/>
      <c r="D91" s="346"/>
      <c r="E91" s="337"/>
      <c r="F91" s="337"/>
      <c r="G91" s="336" t="s">
        <v>147</v>
      </c>
      <c r="H91" s="336"/>
      <c r="I91" s="7">
        <f t="shared" si="2"/>
        <v>13100</v>
      </c>
      <c r="J91" s="7">
        <f t="shared" si="3"/>
        <v>13100</v>
      </c>
      <c r="K91" s="7">
        <v>0</v>
      </c>
      <c r="L91" s="7">
        <v>0</v>
      </c>
      <c r="M91" s="7"/>
      <c r="N91" s="7">
        <v>0</v>
      </c>
      <c r="O91" s="7">
        <v>0</v>
      </c>
      <c r="P91" s="7">
        <v>0</v>
      </c>
      <c r="Q91" s="7">
        <f>SUM(Q87:Q90)</f>
        <v>13100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7">
        <v>0</v>
      </c>
      <c r="AE91" s="7">
        <v>0</v>
      </c>
      <c r="AF91" s="7">
        <v>0</v>
      </c>
      <c r="AG91" s="7">
        <v>0</v>
      </c>
      <c r="AH91" s="7">
        <v>0</v>
      </c>
      <c r="AI91" s="7">
        <v>0</v>
      </c>
      <c r="AJ91" s="7">
        <v>0</v>
      </c>
      <c r="AK91" s="7">
        <v>0</v>
      </c>
      <c r="AL91" s="7"/>
      <c r="AM91" s="7"/>
      <c r="AN91">
        <v>90</v>
      </c>
    </row>
    <row r="92" spans="1:40">
      <c r="A92" s="192"/>
      <c r="B92" s="307"/>
      <c r="C92" s="348"/>
      <c r="D92" s="346" t="s">
        <v>148</v>
      </c>
      <c r="E92" s="337" t="s">
        <v>149</v>
      </c>
      <c r="F92" s="337"/>
      <c r="G92" s="334" t="s">
        <v>128</v>
      </c>
      <c r="H92" s="334"/>
      <c r="I92" s="5">
        <f t="shared" si="2"/>
        <v>482604.98</v>
      </c>
      <c r="J92" s="5">
        <f t="shared" si="3"/>
        <v>482604.98</v>
      </c>
      <c r="K92" s="5"/>
      <c r="L92" s="5"/>
      <c r="M92" s="5"/>
      <c r="N92" s="5">
        <v>20220</v>
      </c>
      <c r="O92" s="5"/>
      <c r="P92" s="5"/>
      <c r="Q92" s="5">
        <v>17947</v>
      </c>
      <c r="R92" s="5"/>
      <c r="S92" s="5"/>
      <c r="T92" s="5"/>
      <c r="U92" s="5">
        <v>12177.2</v>
      </c>
      <c r="V92" s="5"/>
      <c r="W92" s="5"/>
      <c r="X92" s="5">
        <v>2600</v>
      </c>
      <c r="Y92" s="5"/>
      <c r="Z92" s="5"/>
      <c r="AA92" s="5"/>
      <c r="AB92" s="5">
        <v>580.79999999999995</v>
      </c>
      <c r="AC92" s="5"/>
      <c r="AD92" s="5">
        <v>3357.01</v>
      </c>
      <c r="AE92" s="5"/>
      <c r="AF92" s="5">
        <v>18115.97</v>
      </c>
      <c r="AG92" s="5"/>
      <c r="AH92" s="5"/>
      <c r="AI92" s="5">
        <v>1915</v>
      </c>
      <c r="AJ92" s="5"/>
      <c r="AK92" s="5"/>
      <c r="AL92" s="5"/>
      <c r="AM92" s="5">
        <v>405692</v>
      </c>
      <c r="AN92">
        <v>91</v>
      </c>
    </row>
    <row r="93" spans="1:40" ht="22.5">
      <c r="A93" s="192"/>
      <c r="B93" s="307"/>
      <c r="C93" s="348"/>
      <c r="D93" s="346"/>
      <c r="E93" s="337"/>
      <c r="F93" s="337"/>
      <c r="G93" s="335" t="s">
        <v>129</v>
      </c>
      <c r="H93" s="35" t="s">
        <v>130</v>
      </c>
      <c r="I93" s="5">
        <f t="shared" si="2"/>
        <v>22614.799999999999</v>
      </c>
      <c r="J93" s="5">
        <f t="shared" si="3"/>
        <v>22614.799999999999</v>
      </c>
      <c r="K93" s="5"/>
      <c r="L93" s="5"/>
      <c r="M93" s="5"/>
      <c r="N93" s="5"/>
      <c r="O93" s="5"/>
      <c r="P93" s="5"/>
      <c r="Q93" s="5"/>
      <c r="R93" s="5"/>
      <c r="S93" s="5"/>
      <c r="T93" s="5"/>
      <c r="U93" s="5">
        <v>22614.799999999999</v>
      </c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>
        <v>92</v>
      </c>
    </row>
    <row r="94" spans="1:40" ht="22.5">
      <c r="A94" s="192"/>
      <c r="B94" s="307"/>
      <c r="C94" s="348"/>
      <c r="D94" s="346"/>
      <c r="E94" s="337"/>
      <c r="F94" s="337"/>
      <c r="G94" s="335"/>
      <c r="H94" s="35" t="s">
        <v>131</v>
      </c>
      <c r="I94" s="5">
        <f t="shared" si="2"/>
        <v>1490.12</v>
      </c>
      <c r="J94" s="5">
        <f t="shared" si="3"/>
        <v>1490.12</v>
      </c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>
        <v>1490.12</v>
      </c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>
        <v>93</v>
      </c>
    </row>
    <row r="95" spans="1:40">
      <c r="A95" s="192"/>
      <c r="B95" s="307"/>
      <c r="C95" s="348"/>
      <c r="D95" s="346"/>
      <c r="E95" s="337"/>
      <c r="F95" s="337"/>
      <c r="G95" s="334" t="s">
        <v>132</v>
      </c>
      <c r="H95" s="334"/>
      <c r="I95" s="5">
        <f t="shared" si="2"/>
        <v>0</v>
      </c>
      <c r="J95" s="5">
        <f t="shared" si="3"/>
        <v>0</v>
      </c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>
        <v>94</v>
      </c>
    </row>
    <row r="96" spans="1:40" ht="18">
      <c r="A96" s="192"/>
      <c r="B96" s="307"/>
      <c r="C96" s="348"/>
      <c r="D96" s="346"/>
      <c r="E96" s="337"/>
      <c r="F96" s="337"/>
      <c r="G96" s="338" t="str">
        <f>E92</f>
        <v xml:space="preserve"> BASES DE  DATOS EN LÍNEA</v>
      </c>
      <c r="H96" s="338"/>
      <c r="I96" s="11">
        <f t="shared" si="2"/>
        <v>506129.1</v>
      </c>
      <c r="J96" s="11">
        <f t="shared" si="3"/>
        <v>506129.1</v>
      </c>
      <c r="K96" s="11">
        <v>0</v>
      </c>
      <c r="L96" s="11">
        <v>0</v>
      </c>
      <c r="M96" s="11"/>
      <c r="N96" s="11">
        <v>20220</v>
      </c>
      <c r="O96" s="11">
        <v>0</v>
      </c>
      <c r="P96" s="11">
        <v>0</v>
      </c>
      <c r="Q96" s="11">
        <v>17947</v>
      </c>
      <c r="R96" s="11">
        <v>0</v>
      </c>
      <c r="S96" s="11">
        <v>0</v>
      </c>
      <c r="T96" s="11">
        <v>0</v>
      </c>
      <c r="U96" s="11">
        <v>34792</v>
      </c>
      <c r="V96" s="11">
        <v>0</v>
      </c>
      <c r="W96" s="11">
        <v>1490.12</v>
      </c>
      <c r="X96" s="11">
        <v>2600</v>
      </c>
      <c r="Y96" s="11">
        <v>0</v>
      </c>
      <c r="Z96" s="11">
        <v>0</v>
      </c>
      <c r="AA96" s="11">
        <v>0</v>
      </c>
      <c r="AB96" s="11">
        <v>0</v>
      </c>
      <c r="AC96" s="11">
        <v>0</v>
      </c>
      <c r="AD96" s="11">
        <v>3357.01</v>
      </c>
      <c r="AE96" s="11">
        <v>0</v>
      </c>
      <c r="AF96" s="11">
        <v>18115.97</v>
      </c>
      <c r="AG96" s="11">
        <v>0</v>
      </c>
      <c r="AH96" s="11">
        <v>0</v>
      </c>
      <c r="AI96" s="11">
        <f>SUM(AI92:AI95)</f>
        <v>1915</v>
      </c>
      <c r="AJ96" s="11">
        <v>0</v>
      </c>
      <c r="AK96" s="11">
        <v>0</v>
      </c>
      <c r="AL96" s="11"/>
      <c r="AM96" s="11">
        <f>SUM(AM92:AM95)</f>
        <v>405692</v>
      </c>
      <c r="AN96">
        <v>95</v>
      </c>
    </row>
    <row r="97" spans="1:40">
      <c r="A97" s="192"/>
      <c r="B97" s="307"/>
      <c r="C97" s="348"/>
      <c r="D97" s="346" t="s">
        <v>150</v>
      </c>
      <c r="E97" s="337" t="s">
        <v>151</v>
      </c>
      <c r="F97" s="337"/>
      <c r="G97" s="334" t="s">
        <v>128</v>
      </c>
      <c r="H97" s="334"/>
      <c r="I97" s="5">
        <f t="shared" si="2"/>
        <v>2102401.9499999997</v>
      </c>
      <c r="J97" s="5">
        <f t="shared" si="3"/>
        <v>2102401.9499999997</v>
      </c>
      <c r="K97" s="5"/>
      <c r="L97" s="5"/>
      <c r="M97" s="5"/>
      <c r="N97" s="5"/>
      <c r="O97" s="5">
        <v>1136</v>
      </c>
      <c r="P97" s="5"/>
      <c r="Q97" s="5">
        <v>577.88</v>
      </c>
      <c r="R97" s="5"/>
      <c r="S97" s="5"/>
      <c r="T97" s="5"/>
      <c r="U97" s="5">
        <v>11286.12</v>
      </c>
      <c r="V97" s="5">
        <v>3438</v>
      </c>
      <c r="W97" s="5"/>
      <c r="X97" s="5">
        <v>10000</v>
      </c>
      <c r="Y97" s="5"/>
      <c r="Z97" s="5"/>
      <c r="AA97" s="5"/>
      <c r="AB97" s="5"/>
      <c r="AC97" s="5">
        <v>787</v>
      </c>
      <c r="AD97" s="5"/>
      <c r="AE97" s="5"/>
      <c r="AF97" s="5"/>
      <c r="AG97" s="5"/>
      <c r="AH97" s="5"/>
      <c r="AI97" s="5"/>
      <c r="AJ97" s="5">
        <v>5465</v>
      </c>
      <c r="AK97" s="5"/>
      <c r="AL97" s="5"/>
      <c r="AM97" s="5">
        <v>2069711.9499999997</v>
      </c>
      <c r="AN97">
        <v>96</v>
      </c>
    </row>
    <row r="98" spans="1:40" ht="22.5">
      <c r="A98" s="192"/>
      <c r="B98" s="307"/>
      <c r="C98" s="348"/>
      <c r="D98" s="346"/>
      <c r="E98" s="337"/>
      <c r="F98" s="337"/>
      <c r="G98" s="335" t="s">
        <v>129</v>
      </c>
      <c r="H98" s="35" t="s">
        <v>130</v>
      </c>
      <c r="I98" s="5">
        <f t="shared" si="2"/>
        <v>38836.379999999997</v>
      </c>
      <c r="J98" s="5">
        <f t="shared" si="3"/>
        <v>38836.379999999997</v>
      </c>
      <c r="K98" s="5"/>
      <c r="L98" s="5"/>
      <c r="M98" s="5"/>
      <c r="N98" s="5"/>
      <c r="O98" s="5"/>
      <c r="P98" s="5"/>
      <c r="Q98" s="5"/>
      <c r="R98" s="5"/>
      <c r="S98" s="5">
        <v>121</v>
      </c>
      <c r="T98" s="5"/>
      <c r="U98" s="5">
        <v>38715.379999999997</v>
      </c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>
        <v>97</v>
      </c>
    </row>
    <row r="99" spans="1:40" ht="22.5">
      <c r="A99" s="192"/>
      <c r="B99" s="307"/>
      <c r="C99" s="348"/>
      <c r="D99" s="346"/>
      <c r="E99" s="337"/>
      <c r="F99" s="337"/>
      <c r="G99" s="335"/>
      <c r="H99" s="35" t="s">
        <v>131</v>
      </c>
      <c r="I99" s="5">
        <f t="shared" si="2"/>
        <v>0</v>
      </c>
      <c r="J99" s="5">
        <f t="shared" si="3"/>
        <v>0</v>
      </c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>
        <v>98</v>
      </c>
    </row>
    <row r="100" spans="1:40">
      <c r="A100" s="192"/>
      <c r="B100" s="307"/>
      <c r="C100" s="348"/>
      <c r="D100" s="346"/>
      <c r="E100" s="337"/>
      <c r="F100" s="337"/>
      <c r="G100" s="334" t="s">
        <v>132</v>
      </c>
      <c r="H100" s="334"/>
      <c r="I100" s="5">
        <f t="shared" si="2"/>
        <v>0</v>
      </c>
      <c r="J100" s="5">
        <f t="shared" si="3"/>
        <v>0</v>
      </c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>
        <v>99</v>
      </c>
    </row>
    <row r="101" spans="1:40" ht="18">
      <c r="A101" s="192"/>
      <c r="B101" s="307"/>
      <c r="C101" s="348"/>
      <c r="D101" s="346"/>
      <c r="E101" s="337"/>
      <c r="F101" s="337"/>
      <c r="G101" s="338" t="str">
        <f>E97</f>
        <v>REVISTAS ELECTRÓNICAS</v>
      </c>
      <c r="H101" s="338"/>
      <c r="I101" s="11">
        <f t="shared" si="2"/>
        <v>2141238.3299999996</v>
      </c>
      <c r="J101" s="11">
        <f t="shared" si="3"/>
        <v>2141238.3299999996</v>
      </c>
      <c r="K101" s="11">
        <v>0</v>
      </c>
      <c r="L101" s="11">
        <f>SUM(L97:L100)</f>
        <v>0</v>
      </c>
      <c r="M101" s="11"/>
      <c r="N101" s="11">
        <v>0</v>
      </c>
      <c r="O101" s="11">
        <v>1136</v>
      </c>
      <c r="P101" s="11">
        <v>0</v>
      </c>
      <c r="Q101" s="11">
        <v>577.88</v>
      </c>
      <c r="R101" s="11">
        <v>0</v>
      </c>
      <c r="S101" s="11">
        <v>121</v>
      </c>
      <c r="T101" s="11">
        <v>0</v>
      </c>
      <c r="U101" s="11">
        <v>50001.5</v>
      </c>
      <c r="V101" s="11">
        <v>3438</v>
      </c>
      <c r="W101" s="11">
        <v>0</v>
      </c>
      <c r="X101" s="11">
        <v>10000</v>
      </c>
      <c r="Y101" s="11">
        <v>0</v>
      </c>
      <c r="Z101" s="11">
        <v>0</v>
      </c>
      <c r="AA101" s="11">
        <v>0</v>
      </c>
      <c r="AB101" s="11">
        <v>0</v>
      </c>
      <c r="AC101" s="11">
        <v>787</v>
      </c>
      <c r="AD101" s="11">
        <v>0</v>
      </c>
      <c r="AE101" s="11">
        <v>0</v>
      </c>
      <c r="AF101" s="11">
        <v>0</v>
      </c>
      <c r="AG101" s="11"/>
      <c r="AH101" s="11">
        <v>0</v>
      </c>
      <c r="AI101" s="11">
        <v>0</v>
      </c>
      <c r="AJ101" s="11">
        <v>5465</v>
      </c>
      <c r="AK101" s="11">
        <v>0</v>
      </c>
      <c r="AL101" s="11"/>
      <c r="AM101" s="11">
        <f>SUM(AM97:AM100)</f>
        <v>2069711.9499999997</v>
      </c>
      <c r="AN101">
        <v>100</v>
      </c>
    </row>
    <row r="102" spans="1:40">
      <c r="A102" s="192"/>
      <c r="B102" s="307"/>
      <c r="C102" s="348"/>
      <c r="D102" s="346" t="s">
        <v>152</v>
      </c>
      <c r="E102" s="337" t="s">
        <v>153</v>
      </c>
      <c r="F102" s="337"/>
      <c r="G102" s="334" t="s">
        <v>128</v>
      </c>
      <c r="H102" s="334"/>
      <c r="I102" s="5">
        <f t="shared" si="2"/>
        <v>210262.40000000002</v>
      </c>
      <c r="J102" s="5">
        <f t="shared" si="3"/>
        <v>210262.40000000002</v>
      </c>
      <c r="K102" s="5"/>
      <c r="L102" s="5"/>
      <c r="M102" s="5"/>
      <c r="N102" s="5">
        <v>1890.55</v>
      </c>
      <c r="O102" s="5"/>
      <c r="P102" s="5"/>
      <c r="Q102" s="5">
        <v>1639</v>
      </c>
      <c r="R102" s="5"/>
      <c r="S102" s="5"/>
      <c r="T102" s="5"/>
      <c r="U102" s="5">
        <v>14787.42</v>
      </c>
      <c r="V102" s="5"/>
      <c r="W102" s="5">
        <v>2562</v>
      </c>
      <c r="X102" s="5">
        <v>5075</v>
      </c>
      <c r="Y102" s="5"/>
      <c r="Z102" s="5"/>
      <c r="AA102" s="5">
        <v>14631</v>
      </c>
      <c r="AB102" s="5">
        <v>64434.200000000004</v>
      </c>
      <c r="AC102" s="5">
        <v>203</v>
      </c>
      <c r="AD102" s="5"/>
      <c r="AE102" s="5">
        <v>4176</v>
      </c>
      <c r="AF102" s="5">
        <v>18000</v>
      </c>
      <c r="AG102" s="5"/>
      <c r="AH102" s="5"/>
      <c r="AI102" s="5">
        <v>4693.2299999999996</v>
      </c>
      <c r="AJ102" s="5"/>
      <c r="AK102" s="5"/>
      <c r="AL102" s="5"/>
      <c r="AM102" s="5">
        <v>78171</v>
      </c>
      <c r="AN102">
        <v>101</v>
      </c>
    </row>
    <row r="103" spans="1:40" ht="22.5">
      <c r="A103" s="192"/>
      <c r="B103" s="307"/>
      <c r="C103" s="348"/>
      <c r="D103" s="346"/>
      <c r="E103" s="337"/>
      <c r="F103" s="337"/>
      <c r="G103" s="335" t="s">
        <v>129</v>
      </c>
      <c r="H103" s="35" t="s">
        <v>130</v>
      </c>
      <c r="I103" s="5">
        <f t="shared" si="2"/>
        <v>10027.68</v>
      </c>
      <c r="J103" s="5">
        <f t="shared" si="3"/>
        <v>10027.68</v>
      </c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>
        <v>10027.68</v>
      </c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>
        <v>102</v>
      </c>
    </row>
    <row r="104" spans="1:40" ht="22.5">
      <c r="A104" s="192"/>
      <c r="B104" s="307"/>
      <c r="C104" s="348"/>
      <c r="D104" s="346"/>
      <c r="E104" s="337"/>
      <c r="F104" s="337"/>
      <c r="G104" s="335"/>
      <c r="H104" s="35" t="s">
        <v>131</v>
      </c>
      <c r="I104" s="5">
        <f t="shared" si="2"/>
        <v>0</v>
      </c>
      <c r="J104" s="5">
        <f t="shared" si="3"/>
        <v>0</v>
      </c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>
        <v>103</v>
      </c>
    </row>
    <row r="105" spans="1:40">
      <c r="A105" s="192"/>
      <c r="B105" s="307"/>
      <c r="C105" s="348"/>
      <c r="D105" s="346"/>
      <c r="E105" s="337"/>
      <c r="F105" s="337"/>
      <c r="G105" s="334" t="s">
        <v>132</v>
      </c>
      <c r="H105" s="334"/>
      <c r="I105" s="5">
        <f t="shared" si="2"/>
        <v>0</v>
      </c>
      <c r="J105" s="5">
        <f t="shared" si="3"/>
        <v>0</v>
      </c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>
        <v>104</v>
      </c>
    </row>
    <row r="106" spans="1:40" ht="18">
      <c r="A106" s="192"/>
      <c r="B106" s="307"/>
      <c r="C106" s="348"/>
      <c r="D106" s="346"/>
      <c r="E106" s="337"/>
      <c r="F106" s="337"/>
      <c r="G106" s="338" t="str">
        <f>E102</f>
        <v>LIBROS ELECTRÓNICOS</v>
      </c>
      <c r="H106" s="338"/>
      <c r="I106" s="11">
        <f t="shared" si="2"/>
        <v>155855.88</v>
      </c>
      <c r="J106" s="11">
        <f t="shared" si="3"/>
        <v>155855.88</v>
      </c>
      <c r="K106" s="11">
        <v>0</v>
      </c>
      <c r="L106" s="11">
        <v>0</v>
      </c>
      <c r="M106" s="11"/>
      <c r="N106" s="11">
        <v>1890.55</v>
      </c>
      <c r="O106" s="11">
        <v>0</v>
      </c>
      <c r="P106" s="11">
        <v>0</v>
      </c>
      <c r="Q106" s="11">
        <v>1639</v>
      </c>
      <c r="R106" s="11">
        <v>0</v>
      </c>
      <c r="S106" s="11">
        <v>0</v>
      </c>
      <c r="T106" s="11">
        <v>0</v>
      </c>
      <c r="U106" s="11">
        <v>24815.1</v>
      </c>
      <c r="V106" s="11">
        <v>0</v>
      </c>
      <c r="W106" s="11">
        <v>2562</v>
      </c>
      <c r="X106" s="11">
        <v>5075</v>
      </c>
      <c r="Y106" s="11">
        <v>0</v>
      </c>
      <c r="Z106" s="11">
        <v>0</v>
      </c>
      <c r="AA106" s="11">
        <v>14631</v>
      </c>
      <c r="AB106" s="11">
        <v>0</v>
      </c>
      <c r="AC106" s="11">
        <v>203</v>
      </c>
      <c r="AD106" s="11">
        <v>0</v>
      </c>
      <c r="AE106" s="11">
        <v>4176</v>
      </c>
      <c r="AF106" s="11">
        <v>18000</v>
      </c>
      <c r="AG106" s="11"/>
      <c r="AH106" s="11">
        <v>0</v>
      </c>
      <c r="AI106" s="11">
        <v>4693.2299999999996</v>
      </c>
      <c r="AJ106" s="11">
        <v>0</v>
      </c>
      <c r="AK106" s="11">
        <v>0</v>
      </c>
      <c r="AL106" s="11"/>
      <c r="AM106" s="11">
        <f>SUM(AM102:AM105)</f>
        <v>78171</v>
      </c>
      <c r="AN106">
        <v>105</v>
      </c>
    </row>
    <row r="107" spans="1:40" ht="18">
      <c r="A107" s="192"/>
      <c r="B107" s="315"/>
      <c r="C107" s="349"/>
      <c r="D107" s="320" t="s">
        <v>154</v>
      </c>
      <c r="E107" s="321"/>
      <c r="F107" s="321"/>
      <c r="G107" s="321"/>
      <c r="H107" s="322"/>
      <c r="I107" s="11">
        <f t="shared" si="2"/>
        <v>2816323.3099999996</v>
      </c>
      <c r="J107" s="11">
        <f t="shared" si="3"/>
        <v>2816323.3099999996</v>
      </c>
      <c r="K107" s="11">
        <v>0</v>
      </c>
      <c r="L107" s="11">
        <f>L106+L101+L96+L91</f>
        <v>0</v>
      </c>
      <c r="M107" s="11"/>
      <c r="N107" s="11">
        <v>22110.55</v>
      </c>
      <c r="O107" s="11">
        <v>1136</v>
      </c>
      <c r="P107" s="11">
        <v>0</v>
      </c>
      <c r="Q107" s="11">
        <f>Q106+Q101+Q96+Q91</f>
        <v>33263.880000000005</v>
      </c>
      <c r="R107" s="11">
        <v>0</v>
      </c>
      <c r="S107" s="11">
        <v>121</v>
      </c>
      <c r="T107" s="11">
        <v>0</v>
      </c>
      <c r="U107" s="11">
        <v>109608.6</v>
      </c>
      <c r="V107" s="11">
        <v>3438</v>
      </c>
      <c r="W107" s="11">
        <v>4052.12</v>
      </c>
      <c r="X107" s="11">
        <v>17675</v>
      </c>
      <c r="Y107" s="11">
        <v>0</v>
      </c>
      <c r="Z107" s="11">
        <v>0</v>
      </c>
      <c r="AA107" s="11">
        <v>14631</v>
      </c>
      <c r="AB107" s="11">
        <v>0</v>
      </c>
      <c r="AC107" s="11">
        <v>990</v>
      </c>
      <c r="AD107" s="11">
        <v>3357.01</v>
      </c>
      <c r="AE107" s="11">
        <v>4176</v>
      </c>
      <c r="AF107" s="11">
        <v>36115.97</v>
      </c>
      <c r="AG107" s="11"/>
      <c r="AH107" s="11">
        <v>0</v>
      </c>
      <c r="AI107" s="11">
        <f>AI106+AI101+AI96+AI91</f>
        <v>6608.23</v>
      </c>
      <c r="AJ107" s="11">
        <v>5465</v>
      </c>
      <c r="AK107" s="11">
        <v>0</v>
      </c>
      <c r="AL107" s="11"/>
      <c r="AM107" s="11">
        <f>AM106+AM101+AM96+AM91</f>
        <v>2553574.9499999997</v>
      </c>
      <c r="AN107">
        <v>106</v>
      </c>
    </row>
    <row r="108" spans="1:40">
      <c r="A108" s="192"/>
      <c r="B108" s="323" t="s">
        <v>155</v>
      </c>
      <c r="C108" s="325" t="s">
        <v>67</v>
      </c>
      <c r="D108" s="326"/>
      <c r="E108" s="326"/>
      <c r="F108" s="327"/>
      <c r="G108" s="334" t="s">
        <v>128</v>
      </c>
      <c r="H108" s="334"/>
      <c r="I108" s="5">
        <f t="shared" si="2"/>
        <v>542230.85</v>
      </c>
      <c r="J108" s="5">
        <f t="shared" si="3"/>
        <v>542230.85</v>
      </c>
      <c r="K108" s="36">
        <v>5200</v>
      </c>
      <c r="L108" s="36">
        <v>1635.6999999999998</v>
      </c>
      <c r="M108" s="36"/>
      <c r="N108" s="36">
        <v>4663.04</v>
      </c>
      <c r="O108" s="36">
        <v>650</v>
      </c>
      <c r="P108" s="36"/>
      <c r="Q108" s="36"/>
      <c r="R108" s="36"/>
      <c r="S108" s="36"/>
      <c r="T108" s="36">
        <v>675</v>
      </c>
      <c r="U108" s="36">
        <v>7585.35</v>
      </c>
      <c r="V108" s="36">
        <v>828</v>
      </c>
      <c r="W108" s="36"/>
      <c r="X108" s="36"/>
      <c r="Y108" s="36">
        <v>3300</v>
      </c>
      <c r="Z108" s="36">
        <v>25475</v>
      </c>
      <c r="AA108" s="36">
        <v>1952</v>
      </c>
      <c r="AB108" s="36">
        <v>11837.579999999998</v>
      </c>
      <c r="AC108" s="36"/>
      <c r="AD108" s="36">
        <v>15357.64</v>
      </c>
      <c r="AE108" s="36">
        <v>581</v>
      </c>
      <c r="AF108" s="36"/>
      <c r="AG108" s="36"/>
      <c r="AH108" s="36"/>
      <c r="AI108" s="36"/>
      <c r="AJ108" s="36">
        <v>1678.54</v>
      </c>
      <c r="AK108" s="36">
        <v>8471</v>
      </c>
      <c r="AL108" s="36"/>
      <c r="AM108" s="5">
        <v>452341</v>
      </c>
      <c r="AN108">
        <v>107</v>
      </c>
    </row>
    <row r="109" spans="1:40" ht="22.5">
      <c r="A109" s="192"/>
      <c r="B109" s="323"/>
      <c r="C109" s="328"/>
      <c r="D109" s="329"/>
      <c r="E109" s="329"/>
      <c r="F109" s="330"/>
      <c r="G109" s="335" t="s">
        <v>129</v>
      </c>
      <c r="H109" s="35" t="s">
        <v>130</v>
      </c>
      <c r="I109" s="5">
        <f t="shared" si="2"/>
        <v>0</v>
      </c>
      <c r="J109" s="5">
        <f t="shared" si="3"/>
        <v>0</v>
      </c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>
        <v>108</v>
      </c>
    </row>
    <row r="110" spans="1:40" ht="22.5">
      <c r="A110" s="192"/>
      <c r="B110" s="323"/>
      <c r="C110" s="328"/>
      <c r="D110" s="329"/>
      <c r="E110" s="329"/>
      <c r="F110" s="330"/>
      <c r="G110" s="335"/>
      <c r="H110" s="35" t="s">
        <v>131</v>
      </c>
      <c r="I110" s="5">
        <f t="shared" si="2"/>
        <v>0</v>
      </c>
      <c r="J110" s="5">
        <f t="shared" si="3"/>
        <v>0</v>
      </c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>
        <v>109</v>
      </c>
    </row>
    <row r="111" spans="1:40">
      <c r="A111" s="192"/>
      <c r="B111" s="323"/>
      <c r="C111" s="328"/>
      <c r="D111" s="329"/>
      <c r="E111" s="329"/>
      <c r="F111" s="330"/>
      <c r="G111" s="334" t="s">
        <v>132</v>
      </c>
      <c r="H111" s="334"/>
      <c r="I111" s="5">
        <f t="shared" si="2"/>
        <v>0</v>
      </c>
      <c r="J111" s="5">
        <f t="shared" si="3"/>
        <v>0</v>
      </c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>
        <v>110</v>
      </c>
    </row>
    <row r="112" spans="1:40" ht="18">
      <c r="A112" s="192"/>
      <c r="B112" s="324"/>
      <c r="C112" s="331"/>
      <c r="D112" s="332"/>
      <c r="E112" s="332"/>
      <c r="F112" s="333"/>
      <c r="G112" s="336" t="s">
        <v>124</v>
      </c>
      <c r="H112" s="336"/>
      <c r="I112" s="7">
        <f t="shared" si="2"/>
        <v>86970.26999999999</v>
      </c>
      <c r="J112" s="7">
        <f t="shared" si="3"/>
        <v>86970.26999999999</v>
      </c>
      <c r="K112" s="7">
        <v>5200</v>
      </c>
      <c r="L112" s="7">
        <v>1635.6999999999998</v>
      </c>
      <c r="M112" s="7"/>
      <c r="N112" s="7">
        <v>4663.04</v>
      </c>
      <c r="O112" s="7">
        <v>650</v>
      </c>
      <c r="P112" s="7">
        <v>0</v>
      </c>
      <c r="Q112" s="7">
        <v>0</v>
      </c>
      <c r="R112" s="7">
        <v>0</v>
      </c>
      <c r="S112" s="7">
        <v>8918</v>
      </c>
      <c r="T112" s="7">
        <v>675</v>
      </c>
      <c r="U112" s="7">
        <v>7585.35</v>
      </c>
      <c r="V112" s="7">
        <v>828</v>
      </c>
      <c r="W112" s="7">
        <v>0</v>
      </c>
      <c r="X112" s="7">
        <v>0</v>
      </c>
      <c r="Y112" s="7">
        <v>3300</v>
      </c>
      <c r="Z112" s="7">
        <v>25475</v>
      </c>
      <c r="AA112" s="7">
        <v>1952</v>
      </c>
      <c r="AB112" s="7">
        <v>0</v>
      </c>
      <c r="AC112" s="7">
        <v>0</v>
      </c>
      <c r="AD112" s="7">
        <v>15357.64</v>
      </c>
      <c r="AE112" s="7">
        <v>581</v>
      </c>
      <c r="AF112" s="7">
        <v>0</v>
      </c>
      <c r="AG112" s="7">
        <v>0</v>
      </c>
      <c r="AH112" s="7">
        <v>0</v>
      </c>
      <c r="AI112" s="7">
        <v>0</v>
      </c>
      <c r="AJ112" s="7">
        <v>1678.54</v>
      </c>
      <c r="AK112" s="7">
        <v>8471</v>
      </c>
      <c r="AL112" s="7"/>
      <c r="AM112" s="7"/>
      <c r="AN112">
        <v>111</v>
      </c>
    </row>
    <row r="113" spans="1:40">
      <c r="A113" s="192"/>
      <c r="B113" s="339" t="s">
        <v>156</v>
      </c>
      <c r="C113" s="340"/>
      <c r="D113" s="340"/>
      <c r="E113" s="340"/>
      <c r="F113" s="341"/>
      <c r="G113" s="334" t="s">
        <v>128</v>
      </c>
      <c r="H113" s="334"/>
      <c r="I113" s="5">
        <f t="shared" si="2"/>
        <v>4164894.8499999996</v>
      </c>
      <c r="J113" s="5">
        <f t="shared" si="3"/>
        <v>4164894.8499999996</v>
      </c>
      <c r="K113" s="5">
        <v>26610</v>
      </c>
      <c r="L113" s="5">
        <v>16814.419999999998</v>
      </c>
      <c r="M113" s="5">
        <v>13529</v>
      </c>
      <c r="N113" s="5">
        <v>89017.279999999999</v>
      </c>
      <c r="O113" s="5">
        <v>19435</v>
      </c>
      <c r="P113" s="5">
        <v>10022.4</v>
      </c>
      <c r="Q113" s="5">
        <v>111347.82</v>
      </c>
      <c r="R113" s="5">
        <v>23639</v>
      </c>
      <c r="S113" s="5">
        <v>71199</v>
      </c>
      <c r="T113" s="5">
        <v>20470.080000000002</v>
      </c>
      <c r="U113" s="5">
        <v>81040.569999999992</v>
      </c>
      <c r="V113" s="5">
        <v>41352</v>
      </c>
      <c r="W113" s="5">
        <v>13219.48</v>
      </c>
      <c r="X113" s="5">
        <v>63869</v>
      </c>
      <c r="Y113" s="5">
        <v>45653</v>
      </c>
      <c r="Z113" s="5">
        <v>98818</v>
      </c>
      <c r="AA113" s="5">
        <v>32343.7</v>
      </c>
      <c r="AB113" s="5">
        <f>AB108+AB102+AB97+AB92+AB87+AB86+AB85+AB84+AB79+AB74+AB69+AB64</f>
        <v>129489.09</v>
      </c>
      <c r="AC113" s="5">
        <v>12718</v>
      </c>
      <c r="AD113" s="5">
        <v>65026.460000000006</v>
      </c>
      <c r="AE113" s="5">
        <v>14411.060000000001</v>
      </c>
      <c r="AF113" s="5">
        <v>49404.89</v>
      </c>
      <c r="AG113" s="5">
        <v>7335.95</v>
      </c>
      <c r="AH113" s="5">
        <v>32290</v>
      </c>
      <c r="AI113" s="5">
        <v>21476.379999999997</v>
      </c>
      <c r="AJ113" s="5">
        <v>29115.32</v>
      </c>
      <c r="AK113" s="5">
        <v>19332</v>
      </c>
      <c r="AL113" s="5"/>
      <c r="AM113" s="5">
        <f>AM108+AM102+AM97+AM92+AM87+AM86+AM85+AM84+AM79+AM74+AM69+AM64</f>
        <v>3005915.9499999997</v>
      </c>
      <c r="AN113">
        <v>112</v>
      </c>
    </row>
    <row r="114" spans="1:40" ht="22.5">
      <c r="A114" s="192"/>
      <c r="B114" s="342"/>
      <c r="C114" s="343"/>
      <c r="D114" s="343"/>
      <c r="E114" s="343"/>
      <c r="F114" s="344"/>
      <c r="G114" s="335" t="s">
        <v>129</v>
      </c>
      <c r="H114" s="35" t="s">
        <v>130</v>
      </c>
      <c r="I114" s="5">
        <f t="shared" si="2"/>
        <v>334423.03000000003</v>
      </c>
      <c r="J114" s="5">
        <f t="shared" si="3"/>
        <v>334423.03000000003</v>
      </c>
      <c r="K114" s="5">
        <v>0</v>
      </c>
      <c r="L114" s="5">
        <v>0</v>
      </c>
      <c r="M114" s="5"/>
      <c r="N114" s="5">
        <v>0</v>
      </c>
      <c r="O114" s="5">
        <v>0</v>
      </c>
      <c r="P114" s="5">
        <v>3750</v>
      </c>
      <c r="Q114" s="5">
        <v>0</v>
      </c>
      <c r="R114" s="5">
        <v>0</v>
      </c>
      <c r="S114" s="5">
        <v>121</v>
      </c>
      <c r="T114" s="5"/>
      <c r="U114" s="5">
        <v>257728.85000000003</v>
      </c>
      <c r="V114" s="5">
        <v>0</v>
      </c>
      <c r="W114" s="5">
        <v>2599.1799999999998</v>
      </c>
      <c r="X114" s="5">
        <v>67766</v>
      </c>
      <c r="Y114" s="5">
        <v>0</v>
      </c>
      <c r="Z114" s="5">
        <v>0</v>
      </c>
      <c r="AA114" s="5">
        <v>855</v>
      </c>
      <c r="AB114" s="5">
        <v>0</v>
      </c>
      <c r="AC114" s="5">
        <v>0</v>
      </c>
      <c r="AD114" s="5">
        <v>0</v>
      </c>
      <c r="AE114" s="5">
        <v>0</v>
      </c>
      <c r="AF114" s="5">
        <v>0</v>
      </c>
      <c r="AG114" s="5">
        <v>0</v>
      </c>
      <c r="AH114" s="5">
        <v>0</v>
      </c>
      <c r="AI114" s="5">
        <v>1603</v>
      </c>
      <c r="AJ114" s="5">
        <v>0</v>
      </c>
      <c r="AK114" s="5">
        <v>0</v>
      </c>
      <c r="AL114" s="5"/>
      <c r="AM114" s="5"/>
      <c r="AN114">
        <v>113</v>
      </c>
    </row>
    <row r="115" spans="1:40" ht="22.5">
      <c r="A115" s="192"/>
      <c r="B115" s="342"/>
      <c r="C115" s="343"/>
      <c r="D115" s="343"/>
      <c r="E115" s="343"/>
      <c r="F115" s="344"/>
      <c r="G115" s="335"/>
      <c r="H115" s="35" t="s">
        <v>131</v>
      </c>
      <c r="I115" s="5">
        <f t="shared" si="2"/>
        <v>33545.800000000003</v>
      </c>
      <c r="J115" s="5">
        <f t="shared" si="3"/>
        <v>33545.800000000003</v>
      </c>
      <c r="K115" s="5">
        <v>0</v>
      </c>
      <c r="L115" s="5">
        <v>1046.95</v>
      </c>
      <c r="M115" s="5"/>
      <c r="N115" s="5">
        <v>0</v>
      </c>
      <c r="O115" s="5">
        <v>4820</v>
      </c>
      <c r="P115" s="5">
        <v>0</v>
      </c>
      <c r="Q115" s="5">
        <v>0</v>
      </c>
      <c r="R115" s="5">
        <v>0</v>
      </c>
      <c r="S115" s="5">
        <v>1544</v>
      </c>
      <c r="T115" s="5">
        <v>1570</v>
      </c>
      <c r="U115" s="5">
        <v>0</v>
      </c>
      <c r="V115" s="5">
        <v>0</v>
      </c>
      <c r="W115" s="5">
        <v>3128.39</v>
      </c>
      <c r="X115" s="5">
        <v>0</v>
      </c>
      <c r="Y115" s="5">
        <v>0</v>
      </c>
      <c r="Z115" s="5">
        <v>0</v>
      </c>
      <c r="AA115" s="5">
        <v>0</v>
      </c>
      <c r="AB115" s="5">
        <f>AB111+AB104+AB99+AB94+AB90+AB89+AB88+AB87+AB82+AB77+AB71+AB66</f>
        <v>14016.470000000003</v>
      </c>
      <c r="AC115" s="5">
        <v>482</v>
      </c>
      <c r="AD115" s="5">
        <v>6937.99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/>
      <c r="AM115" s="5"/>
      <c r="AN115">
        <v>114</v>
      </c>
    </row>
    <row r="116" spans="1:40">
      <c r="A116" s="192"/>
      <c r="B116" s="342"/>
      <c r="C116" s="343"/>
      <c r="D116" s="343"/>
      <c r="E116" s="343"/>
      <c r="F116" s="344"/>
      <c r="G116" s="345" t="s">
        <v>132</v>
      </c>
      <c r="H116" s="345"/>
      <c r="I116" s="5">
        <f t="shared" si="2"/>
        <v>0</v>
      </c>
      <c r="J116" s="5">
        <f t="shared" si="3"/>
        <v>0</v>
      </c>
      <c r="K116" s="5">
        <v>0</v>
      </c>
      <c r="L116" s="5"/>
      <c r="M116" s="5"/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0</v>
      </c>
      <c r="AB116" s="5">
        <v>0</v>
      </c>
      <c r="AC116" s="5">
        <v>0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/>
      <c r="AM116" s="5"/>
      <c r="AN116">
        <v>115</v>
      </c>
    </row>
    <row r="117" spans="1:40" ht="21" thickBot="1">
      <c r="A117" s="193"/>
      <c r="B117" s="319" t="s">
        <v>156</v>
      </c>
      <c r="C117" s="319"/>
      <c r="D117" s="319"/>
      <c r="E117" s="319"/>
      <c r="F117" s="319"/>
      <c r="G117" s="319"/>
      <c r="H117" s="319"/>
      <c r="I117" s="40">
        <f t="shared" si="2"/>
        <v>4567518.9899999993</v>
      </c>
      <c r="J117" s="40">
        <f t="shared" si="3"/>
        <v>4567518.9899999993</v>
      </c>
      <c r="K117" s="40">
        <v>26610</v>
      </c>
      <c r="L117" s="40">
        <v>52516.679999999993</v>
      </c>
      <c r="M117" s="40">
        <v>13529</v>
      </c>
      <c r="N117" s="40">
        <v>89017.279999999999</v>
      </c>
      <c r="O117" s="40">
        <v>24255</v>
      </c>
      <c r="P117" s="40">
        <v>13772.4</v>
      </c>
      <c r="Q117" s="40">
        <v>111347.82</v>
      </c>
      <c r="R117" s="40">
        <v>23639</v>
      </c>
      <c r="S117" s="40">
        <v>72864</v>
      </c>
      <c r="T117" s="40">
        <v>22040.080000000002</v>
      </c>
      <c r="U117" s="40">
        <v>338769.42000000004</v>
      </c>
      <c r="V117" s="40">
        <v>41352</v>
      </c>
      <c r="W117" s="40">
        <v>18947.05</v>
      </c>
      <c r="X117" s="40">
        <v>131635</v>
      </c>
      <c r="Y117" s="40">
        <v>45653</v>
      </c>
      <c r="Z117" s="40">
        <v>98818</v>
      </c>
      <c r="AA117" s="40">
        <v>33198.699999999997</v>
      </c>
      <c r="AB117" s="40">
        <f>SUM(AB113:AB116)</f>
        <v>143505.56</v>
      </c>
      <c r="AC117" s="40">
        <v>13200</v>
      </c>
      <c r="AD117" s="40">
        <v>71964.450000000012</v>
      </c>
      <c r="AE117" s="40">
        <v>14411.060000000001</v>
      </c>
      <c r="AF117" s="40">
        <v>49404.89</v>
      </c>
      <c r="AG117" s="40">
        <f>SUM(AG113:AG116)</f>
        <v>7335.95</v>
      </c>
      <c r="AH117" s="40">
        <v>32290</v>
      </c>
      <c r="AI117" s="40">
        <v>23079.379999999997</v>
      </c>
      <c r="AJ117" s="40">
        <v>29115.32</v>
      </c>
      <c r="AK117" s="40">
        <v>19332</v>
      </c>
      <c r="AL117" s="40"/>
      <c r="AM117" s="40">
        <f>SUM(AM113:AM116)</f>
        <v>3005915.9499999997</v>
      </c>
      <c r="AN117">
        <v>116</v>
      </c>
    </row>
    <row r="118" spans="1:40" ht="18.75" thickBot="1">
      <c r="A118" s="304" t="s">
        <v>157</v>
      </c>
      <c r="B118" s="306" t="s">
        <v>158</v>
      </c>
      <c r="C118" s="308" t="s">
        <v>159</v>
      </c>
      <c r="D118" s="309"/>
      <c r="E118" s="310"/>
      <c r="F118" s="311" t="s">
        <v>160</v>
      </c>
      <c r="G118" s="311"/>
      <c r="H118" s="41" t="s">
        <v>161</v>
      </c>
      <c r="I118" s="42">
        <f t="shared" si="2"/>
        <v>58</v>
      </c>
      <c r="J118" s="42">
        <f t="shared" si="3"/>
        <v>58</v>
      </c>
      <c r="K118" s="42">
        <v>2</v>
      </c>
      <c r="L118" s="42">
        <v>2</v>
      </c>
      <c r="M118" s="42">
        <v>1</v>
      </c>
      <c r="N118" s="42">
        <v>2</v>
      </c>
      <c r="O118" s="42">
        <v>2</v>
      </c>
      <c r="P118" s="42">
        <v>1</v>
      </c>
      <c r="Q118" s="42">
        <v>2</v>
      </c>
      <c r="R118" s="42">
        <v>2</v>
      </c>
      <c r="S118" s="42">
        <v>2</v>
      </c>
      <c r="T118" s="42">
        <v>2</v>
      </c>
      <c r="U118" s="42">
        <v>2</v>
      </c>
      <c r="V118" s="42">
        <v>2</v>
      </c>
      <c r="W118" s="42">
        <v>2</v>
      </c>
      <c r="X118" s="42">
        <v>3</v>
      </c>
      <c r="Y118" s="42">
        <v>2</v>
      </c>
      <c r="Z118" s="42">
        <v>2</v>
      </c>
      <c r="AA118" s="42">
        <v>2</v>
      </c>
      <c r="AB118" s="42">
        <v>1</v>
      </c>
      <c r="AC118" s="42">
        <v>2</v>
      </c>
      <c r="AD118" s="42">
        <v>1</v>
      </c>
      <c r="AE118" s="42">
        <v>1</v>
      </c>
      <c r="AF118" s="42">
        <v>0</v>
      </c>
      <c r="AG118" s="42">
        <v>1</v>
      </c>
      <c r="AH118" s="42">
        <v>1</v>
      </c>
      <c r="AI118" s="42">
        <v>1</v>
      </c>
      <c r="AJ118" s="42">
        <v>1</v>
      </c>
      <c r="AK118" s="42">
        <v>2</v>
      </c>
      <c r="AL118" s="42"/>
      <c r="AM118" s="42">
        <v>14</v>
      </c>
      <c r="AN118">
        <v>117</v>
      </c>
    </row>
    <row r="119" spans="1:40" ht="18.75" thickBot="1">
      <c r="A119" s="305"/>
      <c r="B119" s="307"/>
      <c r="C119" s="308"/>
      <c r="D119" s="309"/>
      <c r="E119" s="310"/>
      <c r="F119" s="291" t="s">
        <v>162</v>
      </c>
      <c r="G119" s="291"/>
      <c r="H119" s="43" t="s">
        <v>163</v>
      </c>
      <c r="I119" s="44">
        <f t="shared" si="2"/>
        <v>49</v>
      </c>
      <c r="J119" s="44">
        <f t="shared" si="3"/>
        <v>49</v>
      </c>
      <c r="K119" s="44">
        <v>0</v>
      </c>
      <c r="L119" s="44">
        <v>1</v>
      </c>
      <c r="M119" s="44"/>
      <c r="N119" s="44">
        <v>4</v>
      </c>
      <c r="O119" s="44">
        <v>1</v>
      </c>
      <c r="P119" s="44">
        <v>1</v>
      </c>
      <c r="Q119" s="44">
        <v>2</v>
      </c>
      <c r="R119" s="44">
        <v>1</v>
      </c>
      <c r="S119" s="44">
        <v>3</v>
      </c>
      <c r="T119" s="44">
        <v>1</v>
      </c>
      <c r="U119" s="44">
        <v>3</v>
      </c>
      <c r="V119" s="44">
        <v>1</v>
      </c>
      <c r="W119" s="44">
        <v>1</v>
      </c>
      <c r="X119" s="44">
        <v>4</v>
      </c>
      <c r="Y119" s="44">
        <v>1</v>
      </c>
      <c r="Z119" s="44">
        <v>3</v>
      </c>
      <c r="AA119" s="44">
        <v>1</v>
      </c>
      <c r="AB119" s="44">
        <v>3</v>
      </c>
      <c r="AC119" s="44">
        <v>0</v>
      </c>
      <c r="AD119" s="44">
        <v>3</v>
      </c>
      <c r="AE119" s="44">
        <v>1</v>
      </c>
      <c r="AF119" s="44">
        <v>0</v>
      </c>
      <c r="AG119" s="44">
        <v>0</v>
      </c>
      <c r="AH119" s="44">
        <v>0</v>
      </c>
      <c r="AI119" s="44">
        <v>0</v>
      </c>
      <c r="AJ119" s="44">
        <v>0</v>
      </c>
      <c r="AK119" s="44">
        <v>5</v>
      </c>
      <c r="AL119" s="44"/>
      <c r="AM119" s="44">
        <v>9</v>
      </c>
      <c r="AN119">
        <v>118</v>
      </c>
    </row>
    <row r="120" spans="1:40" ht="18.75" thickBot="1">
      <c r="A120" s="305"/>
      <c r="B120" s="307"/>
      <c r="C120" s="308"/>
      <c r="D120" s="309"/>
      <c r="E120" s="310"/>
      <c r="F120" s="292" t="s">
        <v>164</v>
      </c>
      <c r="G120" s="293"/>
      <c r="H120" s="43" t="s">
        <v>165</v>
      </c>
      <c r="I120" s="5">
        <f t="shared" si="2"/>
        <v>117</v>
      </c>
      <c r="J120" s="5">
        <f t="shared" si="3"/>
        <v>117</v>
      </c>
      <c r="K120" s="5">
        <v>3</v>
      </c>
      <c r="L120" s="5">
        <v>4</v>
      </c>
      <c r="M120" s="5">
        <v>1</v>
      </c>
      <c r="N120" s="5">
        <v>7</v>
      </c>
      <c r="O120" s="5">
        <v>3</v>
      </c>
      <c r="P120" s="5">
        <v>3</v>
      </c>
      <c r="Q120" s="5">
        <v>7</v>
      </c>
      <c r="R120" s="5">
        <v>4</v>
      </c>
      <c r="S120" s="5">
        <v>5</v>
      </c>
      <c r="T120" s="5">
        <v>3</v>
      </c>
      <c r="U120" s="5">
        <v>9</v>
      </c>
      <c r="V120" s="5">
        <v>4</v>
      </c>
      <c r="W120" s="5">
        <v>2</v>
      </c>
      <c r="X120" s="5">
        <v>9</v>
      </c>
      <c r="Y120" s="5">
        <v>3</v>
      </c>
      <c r="Z120" s="5">
        <v>9</v>
      </c>
      <c r="AA120" s="5">
        <v>3</v>
      </c>
      <c r="AB120" s="5">
        <v>5</v>
      </c>
      <c r="AC120" s="5">
        <v>2</v>
      </c>
      <c r="AD120" s="5">
        <v>4</v>
      </c>
      <c r="AE120" s="5">
        <v>2</v>
      </c>
      <c r="AF120" s="5">
        <v>3</v>
      </c>
      <c r="AG120" s="5">
        <v>1</v>
      </c>
      <c r="AH120" s="5">
        <v>3</v>
      </c>
      <c r="AI120" s="5">
        <v>2</v>
      </c>
      <c r="AJ120" s="5">
        <v>2</v>
      </c>
      <c r="AK120" s="5">
        <v>3</v>
      </c>
      <c r="AL120" s="5"/>
      <c r="AM120" s="5">
        <v>11</v>
      </c>
      <c r="AN120">
        <v>119</v>
      </c>
    </row>
    <row r="121" spans="1:40" ht="18.75" thickBot="1">
      <c r="A121" s="305"/>
      <c r="B121" s="307"/>
      <c r="C121" s="312" t="s">
        <v>159</v>
      </c>
      <c r="D121" s="313"/>
      <c r="E121" s="313"/>
      <c r="F121" s="313"/>
      <c r="G121" s="313"/>
      <c r="H121" s="314"/>
      <c r="I121" s="40">
        <f t="shared" si="2"/>
        <v>224</v>
      </c>
      <c r="J121" s="40">
        <f t="shared" si="3"/>
        <v>224</v>
      </c>
      <c r="K121" s="40">
        <v>5</v>
      </c>
      <c r="L121" s="40">
        <v>7</v>
      </c>
      <c r="M121" s="40">
        <v>2</v>
      </c>
      <c r="N121" s="40">
        <v>13</v>
      </c>
      <c r="O121" s="40">
        <v>6</v>
      </c>
      <c r="P121" s="40">
        <v>5</v>
      </c>
      <c r="Q121" s="40">
        <v>11</v>
      </c>
      <c r="R121" s="40">
        <v>7</v>
      </c>
      <c r="S121" s="40">
        <v>10</v>
      </c>
      <c r="T121" s="40">
        <v>6</v>
      </c>
      <c r="U121" s="40">
        <v>14</v>
      </c>
      <c r="V121" s="40">
        <v>7</v>
      </c>
      <c r="W121" s="40">
        <v>5</v>
      </c>
      <c r="X121" s="40">
        <v>16</v>
      </c>
      <c r="Y121" s="40">
        <v>6</v>
      </c>
      <c r="Z121" s="40">
        <v>14</v>
      </c>
      <c r="AA121" s="40">
        <v>6</v>
      </c>
      <c r="AB121" s="40">
        <v>9</v>
      </c>
      <c r="AC121" s="40">
        <v>4</v>
      </c>
      <c r="AD121" s="40">
        <v>8</v>
      </c>
      <c r="AE121" s="40">
        <v>4</v>
      </c>
      <c r="AF121" s="40">
        <v>3</v>
      </c>
      <c r="AG121" s="40">
        <v>2</v>
      </c>
      <c r="AH121" s="40">
        <v>4</v>
      </c>
      <c r="AI121" s="40">
        <v>3</v>
      </c>
      <c r="AJ121" s="40">
        <v>3</v>
      </c>
      <c r="AK121" s="40">
        <v>10</v>
      </c>
      <c r="AL121" s="40"/>
      <c r="AM121" s="40">
        <v>34</v>
      </c>
      <c r="AN121">
        <v>120</v>
      </c>
    </row>
    <row r="122" spans="1:40" ht="18.75" thickBot="1">
      <c r="A122" s="305"/>
      <c r="B122" s="307" t="s">
        <v>166</v>
      </c>
      <c r="C122" s="316" t="s">
        <v>167</v>
      </c>
      <c r="D122" s="317"/>
      <c r="E122" s="318"/>
      <c r="F122" s="311" t="s">
        <v>160</v>
      </c>
      <c r="G122" s="311"/>
      <c r="H122" s="41" t="s">
        <v>161</v>
      </c>
      <c r="I122" s="5">
        <f t="shared" si="2"/>
        <v>5</v>
      </c>
      <c r="J122" s="5">
        <f t="shared" si="3"/>
        <v>5</v>
      </c>
      <c r="K122" s="5">
        <v>0</v>
      </c>
      <c r="L122" s="5">
        <v>0</v>
      </c>
      <c r="M122" s="5">
        <v>1</v>
      </c>
      <c r="N122" s="5">
        <v>0</v>
      </c>
      <c r="O122" s="5">
        <v>0</v>
      </c>
      <c r="P122" s="5">
        <v>0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0</v>
      </c>
      <c r="AF122" s="5">
        <v>1</v>
      </c>
      <c r="AG122" s="5">
        <v>1</v>
      </c>
      <c r="AH122" s="5">
        <v>1</v>
      </c>
      <c r="AI122" s="5">
        <v>0</v>
      </c>
      <c r="AJ122" s="5">
        <v>1</v>
      </c>
      <c r="AK122" s="5">
        <v>0</v>
      </c>
      <c r="AL122" s="5"/>
      <c r="AM122" s="5">
        <v>0</v>
      </c>
      <c r="AN122">
        <v>121</v>
      </c>
    </row>
    <row r="123" spans="1:40" ht="18.75" thickBot="1">
      <c r="A123" s="305"/>
      <c r="B123" s="307"/>
      <c r="C123" s="308"/>
      <c r="D123" s="309"/>
      <c r="E123" s="310"/>
      <c r="F123" s="291" t="s">
        <v>162</v>
      </c>
      <c r="G123" s="291"/>
      <c r="H123" s="43" t="s">
        <v>163</v>
      </c>
      <c r="I123" s="44">
        <f t="shared" si="2"/>
        <v>18</v>
      </c>
      <c r="J123" s="44">
        <f t="shared" si="3"/>
        <v>18</v>
      </c>
      <c r="K123" s="44">
        <v>0</v>
      </c>
      <c r="L123" s="44">
        <v>1</v>
      </c>
      <c r="M123" s="44"/>
      <c r="N123" s="44">
        <v>0</v>
      </c>
      <c r="O123" s="44">
        <v>1</v>
      </c>
      <c r="P123" s="44">
        <v>2</v>
      </c>
      <c r="Q123" s="44"/>
      <c r="R123" s="44">
        <v>1</v>
      </c>
      <c r="S123" s="44">
        <v>1</v>
      </c>
      <c r="T123" s="44">
        <v>0</v>
      </c>
      <c r="U123" s="44">
        <v>2</v>
      </c>
      <c r="V123" s="44">
        <v>0</v>
      </c>
      <c r="W123" s="44">
        <v>0</v>
      </c>
      <c r="X123" s="44">
        <v>2</v>
      </c>
      <c r="Y123" s="44">
        <v>1</v>
      </c>
      <c r="Z123" s="44">
        <v>2</v>
      </c>
      <c r="AA123" s="44">
        <v>1</v>
      </c>
      <c r="AB123" s="44">
        <v>1</v>
      </c>
      <c r="AC123" s="44">
        <v>0</v>
      </c>
      <c r="AD123" s="44">
        <v>0</v>
      </c>
      <c r="AE123" s="44">
        <v>0</v>
      </c>
      <c r="AF123" s="44">
        <v>0</v>
      </c>
      <c r="AG123" s="44">
        <v>0</v>
      </c>
      <c r="AH123" s="44">
        <v>0</v>
      </c>
      <c r="AI123" s="44">
        <v>0</v>
      </c>
      <c r="AJ123" s="44">
        <v>0</v>
      </c>
      <c r="AK123" s="44">
        <v>2</v>
      </c>
      <c r="AL123" s="44"/>
      <c r="AM123" s="44">
        <v>1</v>
      </c>
      <c r="AN123">
        <v>122</v>
      </c>
    </row>
    <row r="124" spans="1:40" ht="18.75" thickBot="1">
      <c r="A124" s="305"/>
      <c r="B124" s="307"/>
      <c r="C124" s="308"/>
      <c r="D124" s="309"/>
      <c r="E124" s="310"/>
      <c r="F124" s="292" t="s">
        <v>164</v>
      </c>
      <c r="G124" s="293"/>
      <c r="H124" s="43" t="s">
        <v>165</v>
      </c>
      <c r="I124" s="5">
        <f t="shared" si="2"/>
        <v>100</v>
      </c>
      <c r="J124" s="5">
        <f t="shared" si="3"/>
        <v>100</v>
      </c>
      <c r="K124" s="5">
        <v>3</v>
      </c>
      <c r="L124" s="5">
        <v>3</v>
      </c>
      <c r="M124" s="5">
        <v>1</v>
      </c>
      <c r="N124" s="5">
        <v>5</v>
      </c>
      <c r="O124" s="5">
        <v>3</v>
      </c>
      <c r="P124" s="5">
        <v>2</v>
      </c>
      <c r="Q124" s="5">
        <v>6</v>
      </c>
      <c r="R124" s="5">
        <v>3</v>
      </c>
      <c r="S124" s="5">
        <v>5</v>
      </c>
      <c r="T124" s="5">
        <v>4</v>
      </c>
      <c r="U124" s="5">
        <v>7</v>
      </c>
      <c r="V124" s="5">
        <v>6</v>
      </c>
      <c r="W124" s="5">
        <v>3</v>
      </c>
      <c r="X124" s="5">
        <v>10</v>
      </c>
      <c r="Y124" s="5">
        <v>3</v>
      </c>
      <c r="Z124" s="5">
        <v>7</v>
      </c>
      <c r="AA124" s="5">
        <v>3</v>
      </c>
      <c r="AB124" s="5">
        <v>4</v>
      </c>
      <c r="AC124" s="5">
        <v>3</v>
      </c>
      <c r="AD124" s="5">
        <v>4</v>
      </c>
      <c r="AE124" s="5">
        <v>3</v>
      </c>
      <c r="AF124" s="5">
        <v>1</v>
      </c>
      <c r="AG124" s="5">
        <v>1</v>
      </c>
      <c r="AH124" s="5">
        <v>1</v>
      </c>
      <c r="AI124" s="5">
        <v>1</v>
      </c>
      <c r="AJ124" s="5">
        <v>2</v>
      </c>
      <c r="AK124" s="5">
        <v>3</v>
      </c>
      <c r="AL124" s="5"/>
      <c r="AM124" s="5">
        <v>3</v>
      </c>
      <c r="AN124">
        <v>123</v>
      </c>
    </row>
    <row r="125" spans="1:40" ht="18">
      <c r="A125" s="305"/>
      <c r="B125" s="315"/>
      <c r="C125" s="294" t="s">
        <v>167</v>
      </c>
      <c r="D125" s="295"/>
      <c r="E125" s="295"/>
      <c r="F125" s="295"/>
      <c r="G125" s="295"/>
      <c r="H125" s="296"/>
      <c r="I125" s="40">
        <f t="shared" si="2"/>
        <v>123</v>
      </c>
      <c r="J125" s="40">
        <f t="shared" si="3"/>
        <v>123</v>
      </c>
      <c r="K125" s="40">
        <v>3</v>
      </c>
      <c r="L125" s="40">
        <v>4</v>
      </c>
      <c r="M125" s="40">
        <v>2</v>
      </c>
      <c r="N125" s="40">
        <v>5</v>
      </c>
      <c r="O125" s="40">
        <v>4</v>
      </c>
      <c r="P125" s="40">
        <v>4</v>
      </c>
      <c r="Q125" s="40">
        <v>6</v>
      </c>
      <c r="R125" s="40">
        <v>4</v>
      </c>
      <c r="S125" s="40">
        <v>6</v>
      </c>
      <c r="T125" s="40">
        <v>4</v>
      </c>
      <c r="U125" s="40">
        <v>9</v>
      </c>
      <c r="V125" s="40">
        <v>6</v>
      </c>
      <c r="W125" s="40">
        <v>3</v>
      </c>
      <c r="X125" s="40">
        <v>12</v>
      </c>
      <c r="Y125" s="40">
        <v>4</v>
      </c>
      <c r="Z125" s="40">
        <v>9</v>
      </c>
      <c r="AA125" s="40">
        <v>4</v>
      </c>
      <c r="AB125" s="40">
        <v>5</v>
      </c>
      <c r="AC125" s="40">
        <v>3</v>
      </c>
      <c r="AD125" s="40">
        <v>4</v>
      </c>
      <c r="AE125" s="40">
        <v>3</v>
      </c>
      <c r="AF125" s="40">
        <v>2</v>
      </c>
      <c r="AG125" s="40">
        <v>2</v>
      </c>
      <c r="AH125" s="40">
        <v>2</v>
      </c>
      <c r="AI125" s="40">
        <v>1</v>
      </c>
      <c r="AJ125" s="40">
        <v>3</v>
      </c>
      <c r="AK125" s="40">
        <v>5</v>
      </c>
      <c r="AL125" s="40"/>
      <c r="AM125" s="40">
        <v>4</v>
      </c>
      <c r="AN125">
        <v>124</v>
      </c>
    </row>
    <row r="126" spans="1:40">
      <c r="A126" s="305"/>
      <c r="B126" s="297" t="s">
        <v>168</v>
      </c>
      <c r="C126" s="299" t="s">
        <v>169</v>
      </c>
      <c r="D126" s="299"/>
      <c r="E126" s="299"/>
      <c r="F126" s="299"/>
      <c r="G126" s="299"/>
      <c r="H126" s="45" t="s">
        <v>170</v>
      </c>
      <c r="I126" s="5">
        <f t="shared" si="2"/>
        <v>4</v>
      </c>
      <c r="J126" s="5">
        <f t="shared" si="3"/>
        <v>4</v>
      </c>
      <c r="K126" s="5"/>
      <c r="L126" s="5"/>
      <c r="M126" s="5">
        <v>1</v>
      </c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>
        <v>1</v>
      </c>
      <c r="AD126" s="5"/>
      <c r="AE126" s="5"/>
      <c r="AF126" s="5"/>
      <c r="AG126" s="5"/>
      <c r="AH126" s="5">
        <v>1</v>
      </c>
      <c r="AI126" s="5"/>
      <c r="AJ126" s="5">
        <v>1</v>
      </c>
      <c r="AK126" s="5"/>
      <c r="AL126" s="5"/>
      <c r="AM126" s="5"/>
      <c r="AN126">
        <v>125</v>
      </c>
    </row>
    <row r="127" spans="1:40">
      <c r="A127" s="305"/>
      <c r="B127" s="298"/>
      <c r="C127" s="300"/>
      <c r="D127" s="300"/>
      <c r="E127" s="300"/>
      <c r="F127" s="300"/>
      <c r="G127" s="300"/>
      <c r="H127" s="45" t="s">
        <v>171</v>
      </c>
      <c r="I127" s="5">
        <f t="shared" si="2"/>
        <v>5</v>
      </c>
      <c r="J127" s="5">
        <f t="shared" si="3"/>
        <v>5</v>
      </c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>
        <v>1</v>
      </c>
      <c r="X127" s="5"/>
      <c r="Y127" s="5"/>
      <c r="Z127" s="5"/>
      <c r="AA127" s="5">
        <v>1</v>
      </c>
      <c r="AB127" s="5"/>
      <c r="AC127" s="5"/>
      <c r="AD127" s="5"/>
      <c r="AE127" s="5"/>
      <c r="AF127" s="5">
        <v>1</v>
      </c>
      <c r="AG127" s="5"/>
      <c r="AH127" s="5">
        <v>2</v>
      </c>
      <c r="AI127" s="5"/>
      <c r="AJ127" s="5"/>
      <c r="AK127" s="5"/>
      <c r="AL127" s="5"/>
      <c r="AM127" s="5"/>
      <c r="AN127">
        <v>126</v>
      </c>
    </row>
    <row r="128" spans="1:40" ht="31.5">
      <c r="A128" s="305"/>
      <c r="B128" s="301"/>
      <c r="C128" s="302"/>
      <c r="D128" s="302"/>
      <c r="E128" s="302"/>
      <c r="F128" s="302"/>
      <c r="G128" s="303"/>
      <c r="H128" s="46" t="s">
        <v>172</v>
      </c>
      <c r="I128" s="7">
        <f t="shared" si="2"/>
        <v>348</v>
      </c>
      <c r="J128" s="7">
        <f t="shared" si="3"/>
        <v>348</v>
      </c>
      <c r="K128" s="7">
        <v>8</v>
      </c>
      <c r="L128" s="7">
        <v>11</v>
      </c>
      <c r="M128" s="7">
        <v>4</v>
      </c>
      <c r="N128" s="7">
        <v>18</v>
      </c>
      <c r="O128" s="7">
        <v>10</v>
      </c>
      <c r="P128" s="7">
        <v>9</v>
      </c>
      <c r="Q128" s="7">
        <v>17</v>
      </c>
      <c r="R128" s="7">
        <v>11</v>
      </c>
      <c r="S128" s="7">
        <v>16</v>
      </c>
      <c r="T128" s="7">
        <v>10</v>
      </c>
      <c r="U128" s="7">
        <v>23</v>
      </c>
      <c r="V128" s="7">
        <v>13</v>
      </c>
      <c r="W128" s="7">
        <v>8</v>
      </c>
      <c r="X128" s="7">
        <v>28</v>
      </c>
      <c r="Y128" s="7">
        <v>10</v>
      </c>
      <c r="Z128" s="7">
        <v>23</v>
      </c>
      <c r="AA128" s="7">
        <v>11</v>
      </c>
      <c r="AB128" s="7">
        <v>14</v>
      </c>
      <c r="AC128" s="7">
        <v>7</v>
      </c>
      <c r="AD128" s="7">
        <v>12</v>
      </c>
      <c r="AE128" s="7">
        <v>7</v>
      </c>
      <c r="AF128" s="7">
        <v>5</v>
      </c>
      <c r="AG128" s="7">
        <v>4</v>
      </c>
      <c r="AH128" s="7">
        <v>6</v>
      </c>
      <c r="AI128" s="7">
        <v>4</v>
      </c>
      <c r="AJ128" s="7">
        <v>6</v>
      </c>
      <c r="AK128" s="7">
        <v>15</v>
      </c>
      <c r="AL128" s="7"/>
      <c r="AM128" s="7">
        <v>38</v>
      </c>
      <c r="AN128">
        <v>127</v>
      </c>
    </row>
    <row r="129" spans="1:40" ht="15.75">
      <c r="A129" s="305"/>
      <c r="B129" s="257" t="s">
        <v>173</v>
      </c>
      <c r="C129" s="258"/>
      <c r="D129" s="258"/>
      <c r="E129" s="258"/>
      <c r="F129" s="258"/>
      <c r="G129" s="259"/>
      <c r="H129" s="47" t="s">
        <v>174</v>
      </c>
      <c r="I129" s="48">
        <f t="shared" si="2"/>
        <v>3092</v>
      </c>
      <c r="J129" s="48">
        <f t="shared" si="3"/>
        <v>3092</v>
      </c>
      <c r="K129" s="48"/>
      <c r="L129" s="48"/>
      <c r="M129" s="48">
        <v>10</v>
      </c>
      <c r="N129" s="48"/>
      <c r="O129" s="48">
        <v>220</v>
      </c>
      <c r="P129" s="48"/>
      <c r="Q129" s="48">
        <v>129</v>
      </c>
      <c r="R129" s="48"/>
      <c r="S129" s="48"/>
      <c r="T129" s="48"/>
      <c r="U129" s="48">
        <v>123</v>
      </c>
      <c r="V129" s="48">
        <v>509</v>
      </c>
      <c r="W129" s="48">
        <v>169</v>
      </c>
      <c r="X129" s="48"/>
      <c r="Y129" s="48"/>
      <c r="Z129" s="48"/>
      <c r="AA129" s="48"/>
      <c r="AB129" s="48"/>
      <c r="AC129" s="48">
        <v>103</v>
      </c>
      <c r="AD129" s="48">
        <v>175</v>
      </c>
      <c r="AE129" s="48"/>
      <c r="AF129" s="48">
        <v>270</v>
      </c>
      <c r="AG129" s="48"/>
      <c r="AH129" s="48">
        <v>690</v>
      </c>
      <c r="AI129" s="48">
        <v>240</v>
      </c>
      <c r="AJ129" s="48">
        <v>89</v>
      </c>
      <c r="AK129" s="48">
        <v>365</v>
      </c>
      <c r="AL129" s="48"/>
      <c r="AM129" s="48"/>
      <c r="AN129">
        <v>128</v>
      </c>
    </row>
    <row r="130" spans="1:40">
      <c r="A130" s="260" t="s">
        <v>175</v>
      </c>
      <c r="B130" s="261" t="s">
        <v>176</v>
      </c>
      <c r="C130" s="262"/>
      <c r="D130" s="265" t="s">
        <v>177</v>
      </c>
      <c r="E130" s="268" t="s">
        <v>178</v>
      </c>
      <c r="F130" s="269"/>
      <c r="G130" s="270"/>
      <c r="H130" s="49" t="s">
        <v>179</v>
      </c>
      <c r="I130" s="50">
        <f t="shared" si="2"/>
        <v>14695</v>
      </c>
      <c r="J130" s="50">
        <f t="shared" si="3"/>
        <v>14695</v>
      </c>
      <c r="K130" s="50">
        <v>526</v>
      </c>
      <c r="L130" s="50">
        <v>40</v>
      </c>
      <c r="M130" s="50">
        <v>116</v>
      </c>
      <c r="N130" s="50">
        <v>809</v>
      </c>
      <c r="O130" s="50">
        <v>147</v>
      </c>
      <c r="P130" s="50">
        <v>66</v>
      </c>
      <c r="Q130" s="50">
        <v>643</v>
      </c>
      <c r="R130" s="50">
        <v>142</v>
      </c>
      <c r="S130" s="50">
        <v>971</v>
      </c>
      <c r="T130" s="50">
        <v>286</v>
      </c>
      <c r="U130" s="50">
        <v>3326</v>
      </c>
      <c r="V130" s="50">
        <v>530</v>
      </c>
      <c r="W130" s="50">
        <v>110</v>
      </c>
      <c r="X130" s="50">
        <v>2059</v>
      </c>
      <c r="Y130" s="50">
        <v>664</v>
      </c>
      <c r="Z130" s="50">
        <v>1198</v>
      </c>
      <c r="AA130" s="50">
        <v>271</v>
      </c>
      <c r="AB130" s="50">
        <v>567</v>
      </c>
      <c r="AC130" s="50">
        <v>47</v>
      </c>
      <c r="AD130" s="50">
        <v>735</v>
      </c>
      <c r="AE130" s="50">
        <v>49</v>
      </c>
      <c r="AF130" s="50">
        <v>129</v>
      </c>
      <c r="AG130" s="50">
        <v>148</v>
      </c>
      <c r="AH130" s="50">
        <v>558</v>
      </c>
      <c r="AI130" s="50">
        <v>117</v>
      </c>
      <c r="AJ130" s="50">
        <v>416</v>
      </c>
      <c r="AK130" s="50">
        <v>25</v>
      </c>
      <c r="AL130" s="50"/>
      <c r="AM130" s="50">
        <v>0</v>
      </c>
      <c r="AN130">
        <v>129</v>
      </c>
    </row>
    <row r="131" spans="1:40">
      <c r="A131" s="260"/>
      <c r="B131" s="263"/>
      <c r="C131" s="264"/>
      <c r="D131" s="266"/>
      <c r="E131" s="271"/>
      <c r="F131" s="272"/>
      <c r="G131" s="273"/>
      <c r="H131" s="49" t="s">
        <v>180</v>
      </c>
      <c r="I131" s="50">
        <f t="shared" ref="I131:I194" si="4">HLOOKUP($I$2,$J$2:$AM$245,$AN131,FALSE)</f>
        <v>15131</v>
      </c>
      <c r="J131" s="50">
        <f t="shared" si="3"/>
        <v>15131</v>
      </c>
      <c r="K131" s="50">
        <v>68</v>
      </c>
      <c r="L131" s="50">
        <v>90</v>
      </c>
      <c r="M131" s="50">
        <v>454</v>
      </c>
      <c r="N131" s="50">
        <v>906</v>
      </c>
      <c r="O131" s="50">
        <v>108</v>
      </c>
      <c r="P131" s="50">
        <v>497</v>
      </c>
      <c r="Q131" s="50">
        <v>166</v>
      </c>
      <c r="R131" s="50">
        <v>46</v>
      </c>
      <c r="S131" s="50">
        <v>1548</v>
      </c>
      <c r="T131" s="50">
        <v>132</v>
      </c>
      <c r="U131" s="50">
        <v>1792</v>
      </c>
      <c r="V131" s="50">
        <v>887</v>
      </c>
      <c r="W131" s="50">
        <v>342</v>
      </c>
      <c r="X131" s="50">
        <v>2961</v>
      </c>
      <c r="Y131" s="50">
        <v>165</v>
      </c>
      <c r="Z131" s="50">
        <v>4011</v>
      </c>
      <c r="AA131" s="50">
        <v>138</v>
      </c>
      <c r="AB131" s="50">
        <v>84</v>
      </c>
      <c r="AC131" s="50">
        <v>31</v>
      </c>
      <c r="AD131" s="50">
        <v>487</v>
      </c>
      <c r="AE131" s="50">
        <v>38</v>
      </c>
      <c r="AF131" s="50">
        <v>76</v>
      </c>
      <c r="AG131" s="50">
        <v>8</v>
      </c>
      <c r="AH131" s="50">
        <v>2</v>
      </c>
      <c r="AI131" s="50">
        <v>6</v>
      </c>
      <c r="AJ131" s="50">
        <v>57</v>
      </c>
      <c r="AK131" s="50">
        <v>31</v>
      </c>
      <c r="AL131" s="50"/>
      <c r="AM131" s="50">
        <v>0</v>
      </c>
      <c r="AN131">
        <v>130</v>
      </c>
    </row>
    <row r="132" spans="1:40">
      <c r="A132" s="260"/>
      <c r="B132" s="263"/>
      <c r="C132" s="264"/>
      <c r="D132" s="266"/>
      <c r="E132" s="271"/>
      <c r="F132" s="272"/>
      <c r="G132" s="273"/>
      <c r="H132" s="51" t="s">
        <v>181</v>
      </c>
      <c r="I132" s="50">
        <f t="shared" si="4"/>
        <v>282</v>
      </c>
      <c r="J132" s="50">
        <f t="shared" si="3"/>
        <v>282</v>
      </c>
      <c r="K132" s="50">
        <v>2</v>
      </c>
      <c r="L132" s="50">
        <v>0</v>
      </c>
      <c r="M132" s="50"/>
      <c r="N132" s="50">
        <v>0</v>
      </c>
      <c r="O132" s="50">
        <v>0</v>
      </c>
      <c r="P132" s="50">
        <v>1</v>
      </c>
      <c r="Q132" s="50">
        <v>4</v>
      </c>
      <c r="R132" s="50">
        <v>3</v>
      </c>
      <c r="S132" s="50">
        <v>12</v>
      </c>
      <c r="T132" s="50">
        <v>0</v>
      </c>
      <c r="U132" s="50">
        <v>24</v>
      </c>
      <c r="V132" s="50">
        <v>1</v>
      </c>
      <c r="W132" s="50">
        <v>1</v>
      </c>
      <c r="X132" s="50">
        <v>44</v>
      </c>
      <c r="Y132" s="50">
        <v>3</v>
      </c>
      <c r="Z132" s="50">
        <v>185</v>
      </c>
      <c r="AA132" s="50">
        <v>0</v>
      </c>
      <c r="AB132" s="50">
        <v>0</v>
      </c>
      <c r="AC132" s="50">
        <v>0</v>
      </c>
      <c r="AD132" s="50">
        <v>0</v>
      </c>
      <c r="AE132" s="50">
        <v>0</v>
      </c>
      <c r="AF132" s="50">
        <v>0</v>
      </c>
      <c r="AG132" s="50">
        <v>0</v>
      </c>
      <c r="AH132" s="50">
        <v>0</v>
      </c>
      <c r="AI132" s="50">
        <v>0</v>
      </c>
      <c r="AJ132" s="50">
        <v>2</v>
      </c>
      <c r="AK132" s="50">
        <v>0</v>
      </c>
      <c r="AL132" s="50"/>
      <c r="AM132" s="50">
        <v>0</v>
      </c>
      <c r="AN132">
        <v>131</v>
      </c>
    </row>
    <row r="133" spans="1:40">
      <c r="A133" s="260"/>
      <c r="B133" s="263"/>
      <c r="C133" s="264"/>
      <c r="D133" s="266"/>
      <c r="E133" s="271"/>
      <c r="F133" s="272"/>
      <c r="G133" s="273"/>
      <c r="H133" s="51" t="s">
        <v>182</v>
      </c>
      <c r="I133" s="50">
        <f t="shared" si="4"/>
        <v>22413</v>
      </c>
      <c r="J133" s="50">
        <f t="shared" si="3"/>
        <v>22413</v>
      </c>
      <c r="K133" s="50">
        <v>336</v>
      </c>
      <c r="L133" s="50">
        <v>641</v>
      </c>
      <c r="M133" s="50">
        <v>148</v>
      </c>
      <c r="N133" s="50">
        <v>731</v>
      </c>
      <c r="O133" s="50">
        <v>241</v>
      </c>
      <c r="P133" s="50">
        <v>187</v>
      </c>
      <c r="Q133" s="50">
        <v>422</v>
      </c>
      <c r="R133" s="50">
        <v>1056</v>
      </c>
      <c r="S133" s="50">
        <v>223</v>
      </c>
      <c r="T133" s="50">
        <v>365</v>
      </c>
      <c r="U133" s="50">
        <v>4314</v>
      </c>
      <c r="V133" s="50">
        <v>1242</v>
      </c>
      <c r="W133" s="50">
        <v>817</v>
      </c>
      <c r="X133" s="50">
        <v>1873</v>
      </c>
      <c r="Y133" s="50">
        <v>143</v>
      </c>
      <c r="Z133" s="50">
        <v>4043</v>
      </c>
      <c r="AA133" s="50">
        <v>227</v>
      </c>
      <c r="AB133" s="50">
        <v>3287</v>
      </c>
      <c r="AC133" s="50">
        <v>38</v>
      </c>
      <c r="AD133" s="50">
        <v>417</v>
      </c>
      <c r="AE133" s="50">
        <v>45</v>
      </c>
      <c r="AF133" s="50">
        <v>96</v>
      </c>
      <c r="AG133" s="50">
        <v>75</v>
      </c>
      <c r="AH133" s="50">
        <v>59</v>
      </c>
      <c r="AI133" s="50">
        <v>66</v>
      </c>
      <c r="AJ133" s="50">
        <v>108</v>
      </c>
      <c r="AK133" s="50">
        <v>1213</v>
      </c>
      <c r="AL133" s="50"/>
      <c r="AM133" s="50">
        <v>0</v>
      </c>
      <c r="AN133">
        <v>132</v>
      </c>
    </row>
    <row r="134" spans="1:40" ht="15.75">
      <c r="A134" s="260"/>
      <c r="B134" s="263"/>
      <c r="C134" s="264"/>
      <c r="D134" s="267"/>
      <c r="E134" s="274"/>
      <c r="F134" s="275"/>
      <c r="G134" s="276"/>
      <c r="H134" s="52" t="s">
        <v>183</v>
      </c>
      <c r="I134" s="53">
        <f t="shared" si="4"/>
        <v>52521</v>
      </c>
      <c r="J134" s="53">
        <f t="shared" si="3"/>
        <v>52521</v>
      </c>
      <c r="K134" s="53">
        <v>932</v>
      </c>
      <c r="L134" s="53">
        <v>771</v>
      </c>
      <c r="M134" s="53">
        <v>718</v>
      </c>
      <c r="N134" s="53">
        <v>2446</v>
      </c>
      <c r="O134" s="53">
        <v>496</v>
      </c>
      <c r="P134" s="53">
        <v>751</v>
      </c>
      <c r="Q134" s="53">
        <v>1235</v>
      </c>
      <c r="R134" s="53">
        <v>1247</v>
      </c>
      <c r="S134" s="53">
        <v>2754</v>
      </c>
      <c r="T134" s="53">
        <v>783</v>
      </c>
      <c r="U134" s="53">
        <v>9456</v>
      </c>
      <c r="V134" s="53">
        <v>2660</v>
      </c>
      <c r="W134" s="53">
        <v>1270</v>
      </c>
      <c r="X134" s="53">
        <v>6937</v>
      </c>
      <c r="Y134" s="53">
        <v>975</v>
      </c>
      <c r="Z134" s="53">
        <v>9437</v>
      </c>
      <c r="AA134" s="53">
        <v>636</v>
      </c>
      <c r="AB134" s="53">
        <v>3938</v>
      </c>
      <c r="AC134" s="53">
        <v>116</v>
      </c>
      <c r="AD134" s="53">
        <v>1639</v>
      </c>
      <c r="AE134" s="53">
        <v>132</v>
      </c>
      <c r="AF134" s="53">
        <v>301</v>
      </c>
      <c r="AG134" s="53">
        <v>231</v>
      </c>
      <c r="AH134" s="53">
        <v>619</v>
      </c>
      <c r="AI134" s="53">
        <v>189</v>
      </c>
      <c r="AJ134" s="53">
        <v>583</v>
      </c>
      <c r="AK134" s="53">
        <v>1269</v>
      </c>
      <c r="AL134" s="53"/>
      <c r="AM134" s="53">
        <v>0</v>
      </c>
      <c r="AN134">
        <v>133</v>
      </c>
    </row>
    <row r="135" spans="1:40" ht="18">
      <c r="A135" s="260"/>
      <c r="B135" s="263"/>
      <c r="C135" s="264"/>
      <c r="D135" s="277" t="s">
        <v>184</v>
      </c>
      <c r="E135" s="269" t="s">
        <v>185</v>
      </c>
      <c r="F135" s="269"/>
      <c r="G135" s="270"/>
      <c r="H135" s="54" t="s">
        <v>186</v>
      </c>
      <c r="I135" s="55">
        <f t="shared" si="4"/>
        <v>741</v>
      </c>
      <c r="J135" s="55">
        <f t="shared" si="3"/>
        <v>741</v>
      </c>
      <c r="K135" s="55">
        <v>0</v>
      </c>
      <c r="L135" s="55">
        <v>0</v>
      </c>
      <c r="M135" s="55"/>
      <c r="N135" s="55">
        <v>0</v>
      </c>
      <c r="O135" s="55">
        <v>0</v>
      </c>
      <c r="P135" s="55">
        <v>0</v>
      </c>
      <c r="Q135" s="55">
        <v>0</v>
      </c>
      <c r="R135" s="55">
        <v>0</v>
      </c>
      <c r="S135" s="55">
        <v>0</v>
      </c>
      <c r="T135" s="55">
        <v>0</v>
      </c>
      <c r="U135" s="55">
        <v>0</v>
      </c>
      <c r="V135" s="55">
        <v>0</v>
      </c>
      <c r="W135" s="55">
        <v>0</v>
      </c>
      <c r="X135" s="55">
        <v>0</v>
      </c>
      <c r="Y135" s="55">
        <v>0</v>
      </c>
      <c r="Z135" s="55">
        <v>0</v>
      </c>
      <c r="AA135" s="55">
        <v>0</v>
      </c>
      <c r="AB135" s="55">
        <v>0</v>
      </c>
      <c r="AC135" s="55">
        <v>0</v>
      </c>
      <c r="AD135" s="55">
        <v>0</v>
      </c>
      <c r="AE135" s="55">
        <v>0</v>
      </c>
      <c r="AF135" s="55">
        <v>0</v>
      </c>
      <c r="AG135" s="55">
        <v>0</v>
      </c>
      <c r="AH135" s="55">
        <v>0</v>
      </c>
      <c r="AI135" s="55">
        <v>0</v>
      </c>
      <c r="AJ135" s="55">
        <v>0</v>
      </c>
      <c r="AK135" s="55">
        <v>741</v>
      </c>
      <c r="AL135" s="55"/>
      <c r="AM135" s="55">
        <v>0</v>
      </c>
      <c r="AN135">
        <v>134</v>
      </c>
    </row>
    <row r="136" spans="1:40" ht="18">
      <c r="A136" s="260"/>
      <c r="B136" s="263"/>
      <c r="C136" s="264"/>
      <c r="D136" s="278"/>
      <c r="E136" s="272"/>
      <c r="F136" s="272"/>
      <c r="G136" s="273"/>
      <c r="H136" s="54" t="s">
        <v>187</v>
      </c>
      <c r="I136" s="55">
        <f t="shared" si="4"/>
        <v>14608</v>
      </c>
      <c r="J136" s="55">
        <f t="shared" si="3"/>
        <v>14608</v>
      </c>
      <c r="K136" s="55">
        <v>0</v>
      </c>
      <c r="L136" s="55">
        <v>0</v>
      </c>
      <c r="M136" s="55"/>
      <c r="N136" s="55">
        <v>0</v>
      </c>
      <c r="O136" s="55">
        <v>0</v>
      </c>
      <c r="P136" s="55">
        <v>0</v>
      </c>
      <c r="Q136" s="55">
        <v>0</v>
      </c>
      <c r="R136" s="55">
        <v>0</v>
      </c>
      <c r="S136" s="55">
        <v>1</v>
      </c>
      <c r="T136" s="55">
        <v>0</v>
      </c>
      <c r="U136" s="55">
        <v>4</v>
      </c>
      <c r="V136" s="55">
        <v>0</v>
      </c>
      <c r="W136" s="55">
        <v>0</v>
      </c>
      <c r="X136" s="55">
        <v>3</v>
      </c>
      <c r="Y136" s="55">
        <v>1</v>
      </c>
      <c r="Z136" s="55">
        <v>0</v>
      </c>
      <c r="AA136" s="55">
        <v>0</v>
      </c>
      <c r="AB136" s="55">
        <v>4</v>
      </c>
      <c r="AC136" s="55">
        <v>0</v>
      </c>
      <c r="AD136" s="55">
        <v>0</v>
      </c>
      <c r="AE136" s="55">
        <v>0</v>
      </c>
      <c r="AF136" s="55">
        <v>0</v>
      </c>
      <c r="AG136" s="55">
        <v>0</v>
      </c>
      <c r="AH136" s="55">
        <v>0</v>
      </c>
      <c r="AI136" s="55">
        <v>0</v>
      </c>
      <c r="AJ136" s="55">
        <v>0</v>
      </c>
      <c r="AK136" s="55">
        <v>14595</v>
      </c>
      <c r="AL136" s="55"/>
      <c r="AM136" s="55">
        <v>0</v>
      </c>
      <c r="AN136">
        <v>135</v>
      </c>
    </row>
    <row r="137" spans="1:40" ht="18">
      <c r="A137" s="260"/>
      <c r="B137" s="263"/>
      <c r="C137" s="264"/>
      <c r="D137" s="278"/>
      <c r="E137" s="272"/>
      <c r="F137" s="272"/>
      <c r="G137" s="273"/>
      <c r="H137" s="54" t="s">
        <v>188</v>
      </c>
      <c r="I137" s="55">
        <f t="shared" si="4"/>
        <v>24804</v>
      </c>
      <c r="J137" s="55">
        <f t="shared" si="3"/>
        <v>24804</v>
      </c>
      <c r="K137" s="55">
        <v>1</v>
      </c>
      <c r="L137" s="55">
        <v>0</v>
      </c>
      <c r="M137" s="55"/>
      <c r="N137" s="55">
        <v>0</v>
      </c>
      <c r="O137" s="55">
        <v>0</v>
      </c>
      <c r="P137" s="55">
        <v>0</v>
      </c>
      <c r="Q137" s="55">
        <v>0</v>
      </c>
      <c r="R137" s="55">
        <v>0</v>
      </c>
      <c r="S137" s="55">
        <v>2</v>
      </c>
      <c r="T137" s="55">
        <v>0</v>
      </c>
      <c r="U137" s="55">
        <v>4</v>
      </c>
      <c r="V137" s="55">
        <v>0</v>
      </c>
      <c r="W137" s="55">
        <v>1</v>
      </c>
      <c r="X137" s="55">
        <v>2</v>
      </c>
      <c r="Y137" s="55">
        <v>0</v>
      </c>
      <c r="Z137" s="55">
        <v>3</v>
      </c>
      <c r="AA137" s="55">
        <v>0</v>
      </c>
      <c r="AB137" s="55">
        <v>9</v>
      </c>
      <c r="AC137" s="55">
        <v>0</v>
      </c>
      <c r="AD137" s="55">
        <v>0</v>
      </c>
      <c r="AE137" s="55">
        <v>1</v>
      </c>
      <c r="AF137" s="55">
        <v>0</v>
      </c>
      <c r="AG137" s="55">
        <v>0</v>
      </c>
      <c r="AH137" s="55">
        <v>0</v>
      </c>
      <c r="AI137" s="55">
        <v>0</v>
      </c>
      <c r="AJ137" s="55">
        <v>0</v>
      </c>
      <c r="AK137" s="55">
        <v>24781</v>
      </c>
      <c r="AL137" s="55"/>
      <c r="AM137" s="55">
        <v>0</v>
      </c>
      <c r="AN137">
        <v>136</v>
      </c>
    </row>
    <row r="138" spans="1:40" ht="18">
      <c r="A138" s="260"/>
      <c r="B138" s="263"/>
      <c r="C138" s="264"/>
      <c r="D138" s="278"/>
      <c r="E138" s="272"/>
      <c r="F138" s="272"/>
      <c r="G138" s="273"/>
      <c r="H138" s="54" t="s">
        <v>189</v>
      </c>
      <c r="I138" s="55">
        <f t="shared" si="4"/>
        <v>56619</v>
      </c>
      <c r="J138" s="55">
        <f t="shared" si="3"/>
        <v>56619</v>
      </c>
      <c r="K138" s="55">
        <v>3</v>
      </c>
      <c r="L138" s="55">
        <v>3</v>
      </c>
      <c r="M138" s="55">
        <v>1</v>
      </c>
      <c r="N138" s="55">
        <v>5</v>
      </c>
      <c r="O138" s="55">
        <v>0</v>
      </c>
      <c r="P138" s="55">
        <v>1</v>
      </c>
      <c r="Q138" s="55">
        <v>0</v>
      </c>
      <c r="R138" s="55">
        <v>0</v>
      </c>
      <c r="S138" s="55">
        <v>85</v>
      </c>
      <c r="T138" s="55">
        <v>2</v>
      </c>
      <c r="U138" s="55">
        <v>113</v>
      </c>
      <c r="V138" s="55">
        <v>3</v>
      </c>
      <c r="W138" s="55">
        <v>6</v>
      </c>
      <c r="X138" s="55">
        <v>13</v>
      </c>
      <c r="Y138" s="55">
        <v>7</v>
      </c>
      <c r="Z138" s="55">
        <v>4</v>
      </c>
      <c r="AA138" s="55">
        <v>0</v>
      </c>
      <c r="AB138" s="55">
        <v>76</v>
      </c>
      <c r="AC138" s="55">
        <v>0</v>
      </c>
      <c r="AD138" s="55">
        <v>0</v>
      </c>
      <c r="AE138" s="55">
        <v>4</v>
      </c>
      <c r="AF138" s="55">
        <v>0</v>
      </c>
      <c r="AG138" s="55">
        <v>0</v>
      </c>
      <c r="AH138" s="55">
        <v>1</v>
      </c>
      <c r="AI138" s="55">
        <v>1</v>
      </c>
      <c r="AJ138" s="55">
        <v>0</v>
      </c>
      <c r="AK138" s="55">
        <v>56291</v>
      </c>
      <c r="AL138" s="55"/>
      <c r="AM138" s="55">
        <v>0</v>
      </c>
      <c r="AN138">
        <v>137</v>
      </c>
    </row>
    <row r="139" spans="1:40" ht="18">
      <c r="A139" s="260"/>
      <c r="B139" s="263"/>
      <c r="C139" s="264"/>
      <c r="D139" s="278"/>
      <c r="E139" s="272"/>
      <c r="F139" s="272"/>
      <c r="G139" s="273"/>
      <c r="H139" s="54" t="s">
        <v>190</v>
      </c>
      <c r="I139" s="55">
        <f t="shared" si="4"/>
        <v>121120</v>
      </c>
      <c r="J139" s="55">
        <f t="shared" si="3"/>
        <v>121120</v>
      </c>
      <c r="K139" s="55">
        <v>668</v>
      </c>
      <c r="L139" s="55">
        <v>684</v>
      </c>
      <c r="M139" s="55">
        <v>3</v>
      </c>
      <c r="N139" s="55">
        <v>1025</v>
      </c>
      <c r="O139" s="55">
        <v>547</v>
      </c>
      <c r="P139" s="55">
        <v>1800</v>
      </c>
      <c r="Q139" s="55">
        <v>151</v>
      </c>
      <c r="R139" s="55">
        <v>89</v>
      </c>
      <c r="S139" s="55">
        <v>3202</v>
      </c>
      <c r="T139" s="55">
        <v>327</v>
      </c>
      <c r="U139" s="55">
        <v>26058</v>
      </c>
      <c r="V139" s="55">
        <v>2723</v>
      </c>
      <c r="W139" s="55">
        <v>1378</v>
      </c>
      <c r="X139" s="55">
        <v>658</v>
      </c>
      <c r="Y139" s="55">
        <v>730</v>
      </c>
      <c r="Z139" s="55">
        <v>5613</v>
      </c>
      <c r="AA139" s="55">
        <v>1</v>
      </c>
      <c r="AB139" s="55">
        <v>29852</v>
      </c>
      <c r="AC139" s="55">
        <v>474</v>
      </c>
      <c r="AD139" s="55">
        <v>1954</v>
      </c>
      <c r="AE139" s="55">
        <v>4300</v>
      </c>
      <c r="AF139" s="55">
        <v>1</v>
      </c>
      <c r="AG139" s="55">
        <v>4</v>
      </c>
      <c r="AH139" s="55">
        <v>166</v>
      </c>
      <c r="AI139" s="55">
        <v>40</v>
      </c>
      <c r="AJ139" s="55">
        <v>33</v>
      </c>
      <c r="AK139" s="55">
        <v>38202</v>
      </c>
      <c r="AL139" s="55">
        <v>433</v>
      </c>
      <c r="AM139" s="55">
        <v>4</v>
      </c>
      <c r="AN139">
        <v>138</v>
      </c>
    </row>
    <row r="140" spans="1:40" ht="18">
      <c r="A140" s="260"/>
      <c r="B140" s="263"/>
      <c r="C140" s="264"/>
      <c r="D140" s="278"/>
      <c r="E140" s="272"/>
      <c r="F140" s="272"/>
      <c r="G140" s="273"/>
      <c r="H140" s="54" t="s">
        <v>191</v>
      </c>
      <c r="I140" s="55">
        <f t="shared" si="4"/>
        <v>1944604</v>
      </c>
      <c r="J140" s="55">
        <f t="shared" si="3"/>
        <v>1944604</v>
      </c>
      <c r="K140" s="55">
        <v>24025</v>
      </c>
      <c r="L140" s="55">
        <v>42604</v>
      </c>
      <c r="M140" s="55">
        <v>5747</v>
      </c>
      <c r="N140" s="55">
        <v>123910</v>
      </c>
      <c r="O140" s="55">
        <v>29348</v>
      </c>
      <c r="P140" s="55">
        <v>51781</v>
      </c>
      <c r="Q140" s="55">
        <v>52638</v>
      </c>
      <c r="R140" s="55">
        <v>57136</v>
      </c>
      <c r="S140" s="55">
        <v>147446</v>
      </c>
      <c r="T140" s="55">
        <v>28071</v>
      </c>
      <c r="U140" s="55">
        <v>236268</v>
      </c>
      <c r="V140" s="55">
        <v>86441</v>
      </c>
      <c r="W140" s="55">
        <v>34941</v>
      </c>
      <c r="X140" s="55">
        <v>305279</v>
      </c>
      <c r="Y140" s="55">
        <v>92408</v>
      </c>
      <c r="Z140" s="55">
        <v>289340</v>
      </c>
      <c r="AA140" s="55">
        <v>11477</v>
      </c>
      <c r="AB140" s="55">
        <v>113886</v>
      </c>
      <c r="AC140" s="55">
        <v>12444</v>
      </c>
      <c r="AD140" s="55">
        <v>59541</v>
      </c>
      <c r="AE140" s="55">
        <v>24233</v>
      </c>
      <c r="AF140" s="55">
        <v>10063</v>
      </c>
      <c r="AG140" s="55">
        <v>7896</v>
      </c>
      <c r="AH140" s="55">
        <v>14780</v>
      </c>
      <c r="AI140" s="55">
        <v>9978</v>
      </c>
      <c r="AJ140" s="55">
        <v>15821</v>
      </c>
      <c r="AK140" s="55">
        <v>20670</v>
      </c>
      <c r="AL140" s="55">
        <v>36209</v>
      </c>
      <c r="AM140" s="55">
        <v>223</v>
      </c>
      <c r="AN140">
        <v>139</v>
      </c>
    </row>
    <row r="141" spans="1:40" ht="18.75" thickBot="1">
      <c r="A141" s="260"/>
      <c r="B141" s="263"/>
      <c r="C141" s="264"/>
      <c r="D141" s="279"/>
      <c r="E141" s="280"/>
      <c r="F141" s="280"/>
      <c r="G141" s="281"/>
      <c r="H141" s="54" t="s">
        <v>192</v>
      </c>
      <c r="I141" s="55">
        <f t="shared" si="4"/>
        <v>752101</v>
      </c>
      <c r="J141" s="55">
        <f t="shared" si="3"/>
        <v>752101</v>
      </c>
      <c r="K141" s="55">
        <v>20728</v>
      </c>
      <c r="L141" s="55">
        <v>15174</v>
      </c>
      <c r="M141" s="55">
        <v>8238</v>
      </c>
      <c r="N141" s="55">
        <v>59353</v>
      </c>
      <c r="O141" s="55">
        <v>7847</v>
      </c>
      <c r="P141" s="55">
        <v>9201</v>
      </c>
      <c r="Q141" s="55">
        <v>31867</v>
      </c>
      <c r="R141" s="55">
        <v>14149</v>
      </c>
      <c r="S141" s="55">
        <v>46372</v>
      </c>
      <c r="T141" s="55">
        <v>10556</v>
      </c>
      <c r="U141" s="55">
        <v>110229</v>
      </c>
      <c r="V141" s="55">
        <v>34589</v>
      </c>
      <c r="W141" s="55">
        <v>7665</v>
      </c>
      <c r="X141" s="55">
        <v>102314</v>
      </c>
      <c r="Y141" s="55">
        <v>34243</v>
      </c>
      <c r="Z141" s="55">
        <v>79992</v>
      </c>
      <c r="AA141" s="55">
        <v>20391</v>
      </c>
      <c r="AB141" s="55">
        <v>20810</v>
      </c>
      <c r="AC141" s="55">
        <v>3861</v>
      </c>
      <c r="AD141" s="55">
        <v>22593</v>
      </c>
      <c r="AE141" s="55">
        <v>8323</v>
      </c>
      <c r="AF141" s="55">
        <v>8482</v>
      </c>
      <c r="AG141" s="55">
        <v>7657</v>
      </c>
      <c r="AH141" s="55">
        <v>13520</v>
      </c>
      <c r="AI141" s="55">
        <v>6374</v>
      </c>
      <c r="AJ141" s="55">
        <v>24270</v>
      </c>
      <c r="AK141" s="55">
        <v>4705</v>
      </c>
      <c r="AL141" s="55">
        <v>18492</v>
      </c>
      <c r="AM141" s="55">
        <v>106</v>
      </c>
      <c r="AN141">
        <v>140</v>
      </c>
    </row>
    <row r="142" spans="1:40" ht="18.75" thickBot="1">
      <c r="A142" s="260"/>
      <c r="B142" s="263"/>
      <c r="C142" s="264"/>
      <c r="D142" s="56"/>
      <c r="E142" s="57"/>
      <c r="F142" s="57"/>
      <c r="G142" s="57"/>
      <c r="H142" s="58" t="s">
        <v>193</v>
      </c>
      <c r="I142" s="55">
        <f t="shared" si="4"/>
        <v>3080</v>
      </c>
      <c r="J142" s="55">
        <f t="shared" si="3"/>
        <v>3080</v>
      </c>
      <c r="K142" s="55">
        <v>22</v>
      </c>
      <c r="L142" s="55">
        <v>33</v>
      </c>
      <c r="M142" s="55"/>
      <c r="N142" s="55">
        <v>319</v>
      </c>
      <c r="O142" s="55">
        <v>68</v>
      </c>
      <c r="P142" s="55">
        <v>25</v>
      </c>
      <c r="Q142" s="55">
        <v>20</v>
      </c>
      <c r="R142" s="55">
        <v>42</v>
      </c>
      <c r="S142" s="55">
        <v>166</v>
      </c>
      <c r="T142" s="55">
        <v>14</v>
      </c>
      <c r="U142" s="55">
        <v>376</v>
      </c>
      <c r="V142" s="55">
        <v>85</v>
      </c>
      <c r="W142" s="55">
        <v>13</v>
      </c>
      <c r="X142" s="55">
        <v>317</v>
      </c>
      <c r="Y142" s="55">
        <v>52</v>
      </c>
      <c r="Z142" s="55">
        <v>842</v>
      </c>
      <c r="AA142" s="55">
        <v>41</v>
      </c>
      <c r="AB142" s="55">
        <v>22</v>
      </c>
      <c r="AC142" s="55">
        <v>3</v>
      </c>
      <c r="AD142" s="55">
        <v>83</v>
      </c>
      <c r="AE142" s="55">
        <v>75</v>
      </c>
      <c r="AF142" s="55">
        <v>9</v>
      </c>
      <c r="AG142" s="55">
        <v>12</v>
      </c>
      <c r="AH142" s="55">
        <v>1</v>
      </c>
      <c r="AI142" s="55">
        <v>58</v>
      </c>
      <c r="AJ142" s="55">
        <v>4</v>
      </c>
      <c r="AK142" s="55">
        <v>377</v>
      </c>
      <c r="AL142" s="55">
        <v>1</v>
      </c>
      <c r="AM142" s="55">
        <v>0</v>
      </c>
      <c r="AN142">
        <v>141</v>
      </c>
    </row>
    <row r="143" spans="1:40" ht="18.75" thickBot="1">
      <c r="A143" s="260"/>
      <c r="B143" s="263"/>
      <c r="C143" s="264"/>
      <c r="D143" s="282" t="s">
        <v>194</v>
      </c>
      <c r="E143" s="283"/>
      <c r="F143" s="283"/>
      <c r="G143" s="283"/>
      <c r="H143" s="284"/>
      <c r="I143" s="53">
        <f t="shared" si="4"/>
        <v>2923583</v>
      </c>
      <c r="J143" s="53">
        <f t="shared" si="3"/>
        <v>2923583</v>
      </c>
      <c r="K143" s="53">
        <v>45423</v>
      </c>
      <c r="L143" s="53">
        <v>58464</v>
      </c>
      <c r="M143" s="53">
        <v>13957</v>
      </c>
      <c r="N143" s="53">
        <v>183481</v>
      </c>
      <c r="O143" s="53">
        <v>37922</v>
      </c>
      <c r="P143" s="53">
        <v>61962</v>
      </c>
      <c r="Q143" s="53">
        <v>84649</v>
      </c>
      <c r="R143" s="53">
        <v>71480</v>
      </c>
      <c r="S143" s="53">
        <v>197169</v>
      </c>
      <c r="T143" s="53">
        <v>38887</v>
      </c>
      <c r="U143" s="53">
        <v>372760</v>
      </c>
      <c r="V143" s="53">
        <v>123938</v>
      </c>
      <c r="W143" s="53">
        <v>44405</v>
      </c>
      <c r="X143" s="53">
        <v>412427</v>
      </c>
      <c r="Y143" s="53">
        <v>127431</v>
      </c>
      <c r="Z143" s="53">
        <v>375861</v>
      </c>
      <c r="AA143" s="53">
        <v>31887</v>
      </c>
      <c r="AB143" s="53">
        <v>168573</v>
      </c>
      <c r="AC143" s="53">
        <v>16775</v>
      </c>
      <c r="AD143" s="53">
        <v>84104</v>
      </c>
      <c r="AE143" s="53">
        <v>37211</v>
      </c>
      <c r="AF143" s="53">
        <v>18554</v>
      </c>
      <c r="AG143" s="53">
        <v>15548</v>
      </c>
      <c r="AH143" s="53">
        <v>28466</v>
      </c>
      <c r="AI143" s="53">
        <v>16451</v>
      </c>
      <c r="AJ143" s="53">
        <v>39837</v>
      </c>
      <c r="AK143" s="53">
        <v>160494</v>
      </c>
      <c r="AL143" s="53">
        <v>55135</v>
      </c>
      <c r="AM143" s="53">
        <v>332</v>
      </c>
      <c r="AN143">
        <v>142</v>
      </c>
    </row>
    <row r="144" spans="1:40">
      <c r="A144" s="260"/>
      <c r="B144" s="285" t="s">
        <v>195</v>
      </c>
      <c r="C144" s="285"/>
      <c r="D144" s="287" t="s">
        <v>196</v>
      </c>
      <c r="E144" s="288"/>
      <c r="F144" s="288"/>
      <c r="G144" s="252" t="s">
        <v>197</v>
      </c>
      <c r="H144" s="253"/>
      <c r="I144" s="50">
        <f t="shared" si="4"/>
        <v>7132</v>
      </c>
      <c r="J144" s="50">
        <f t="shared" si="3"/>
        <v>7132</v>
      </c>
      <c r="K144" s="59">
        <v>359</v>
      </c>
      <c r="L144" s="59">
        <v>121</v>
      </c>
      <c r="M144" s="59">
        <v>1</v>
      </c>
      <c r="N144" s="59">
        <v>199</v>
      </c>
      <c r="O144" s="59">
        <v>266</v>
      </c>
      <c r="P144" s="59">
        <v>300</v>
      </c>
      <c r="Q144" s="59">
        <v>192</v>
      </c>
      <c r="R144" s="59">
        <v>103</v>
      </c>
      <c r="S144" s="59">
        <v>320</v>
      </c>
      <c r="T144" s="59">
        <v>136</v>
      </c>
      <c r="U144" s="59">
        <v>328</v>
      </c>
      <c r="V144" s="59">
        <v>237</v>
      </c>
      <c r="W144" s="59">
        <v>71</v>
      </c>
      <c r="X144" s="59">
        <v>774</v>
      </c>
      <c r="Y144" s="59">
        <v>187</v>
      </c>
      <c r="Z144" s="59">
        <v>629</v>
      </c>
      <c r="AA144" s="59">
        <v>112</v>
      </c>
      <c r="AB144" s="59">
        <v>250</v>
      </c>
      <c r="AC144" s="59">
        <v>172</v>
      </c>
      <c r="AD144" s="59">
        <v>85</v>
      </c>
      <c r="AE144" s="59">
        <v>140</v>
      </c>
      <c r="AF144" s="59">
        <v>39</v>
      </c>
      <c r="AG144" s="59">
        <v>81</v>
      </c>
      <c r="AH144" s="59">
        <v>22</v>
      </c>
      <c r="AI144" s="59">
        <v>86</v>
      </c>
      <c r="AJ144" s="59">
        <v>1116</v>
      </c>
      <c r="AK144" s="59">
        <v>360</v>
      </c>
      <c r="AL144" s="59">
        <v>445</v>
      </c>
      <c r="AM144" s="50">
        <v>1</v>
      </c>
      <c r="AN144">
        <v>143</v>
      </c>
    </row>
    <row r="145" spans="1:40" ht="15.75">
      <c r="A145" s="260"/>
      <c r="B145" s="285"/>
      <c r="C145" s="285"/>
      <c r="D145" s="287"/>
      <c r="E145" s="288"/>
      <c r="F145" s="288"/>
      <c r="G145" s="252" t="s">
        <v>198</v>
      </c>
      <c r="H145" s="253" t="s">
        <v>198</v>
      </c>
      <c r="I145" s="60">
        <f t="shared" si="4"/>
        <v>45769</v>
      </c>
      <c r="J145" s="60">
        <f t="shared" ref="J145:J208" si="5">SUM(K145:AM145)</f>
        <v>45769</v>
      </c>
      <c r="K145" s="61">
        <v>7436</v>
      </c>
      <c r="L145" s="61">
        <v>66</v>
      </c>
      <c r="M145" s="61">
        <v>11</v>
      </c>
      <c r="N145" s="61">
        <v>1865</v>
      </c>
      <c r="O145" s="61">
        <v>1424</v>
      </c>
      <c r="P145" s="61">
        <v>150</v>
      </c>
      <c r="Q145" s="61">
        <v>82</v>
      </c>
      <c r="R145" s="61">
        <v>655</v>
      </c>
      <c r="S145" s="61">
        <v>391</v>
      </c>
      <c r="T145" s="61">
        <v>181</v>
      </c>
      <c r="U145" s="61">
        <v>5900</v>
      </c>
      <c r="V145" s="61">
        <v>846</v>
      </c>
      <c r="W145" s="61">
        <v>256</v>
      </c>
      <c r="X145" s="61">
        <v>6012</v>
      </c>
      <c r="Y145" s="61">
        <v>179</v>
      </c>
      <c r="Z145" s="61">
        <v>1857</v>
      </c>
      <c r="AA145" s="61">
        <v>135</v>
      </c>
      <c r="AB145" s="61">
        <v>9901</v>
      </c>
      <c r="AC145" s="61">
        <v>123</v>
      </c>
      <c r="AD145" s="61">
        <v>672</v>
      </c>
      <c r="AE145" s="61">
        <v>193</v>
      </c>
      <c r="AF145" s="61">
        <v>11</v>
      </c>
      <c r="AG145" s="61">
        <v>18</v>
      </c>
      <c r="AH145" s="61">
        <v>9</v>
      </c>
      <c r="AI145" s="61">
        <v>5485</v>
      </c>
      <c r="AJ145" s="61">
        <v>41</v>
      </c>
      <c r="AK145" s="61">
        <v>1797</v>
      </c>
      <c r="AL145" s="61">
        <v>72</v>
      </c>
      <c r="AM145" s="60">
        <v>1</v>
      </c>
      <c r="AN145">
        <v>144</v>
      </c>
    </row>
    <row r="146" spans="1:40">
      <c r="A146" s="260"/>
      <c r="B146" s="285"/>
      <c r="C146" s="285"/>
      <c r="D146" s="287"/>
      <c r="E146" s="288"/>
      <c r="F146" s="288"/>
      <c r="G146" s="252" t="s">
        <v>199</v>
      </c>
      <c r="H146" s="253" t="s">
        <v>199</v>
      </c>
      <c r="I146" s="50">
        <f t="shared" si="4"/>
        <v>34880</v>
      </c>
      <c r="J146" s="50">
        <f t="shared" si="5"/>
        <v>34880</v>
      </c>
      <c r="K146" s="59">
        <v>291</v>
      </c>
      <c r="L146" s="59">
        <v>427</v>
      </c>
      <c r="M146" s="59">
        <v>99</v>
      </c>
      <c r="N146" s="59">
        <v>1408</v>
      </c>
      <c r="O146" s="59">
        <v>329</v>
      </c>
      <c r="P146" s="59">
        <v>431</v>
      </c>
      <c r="Q146" s="59">
        <v>9068</v>
      </c>
      <c r="R146" s="59">
        <v>234</v>
      </c>
      <c r="S146" s="59">
        <v>2290</v>
      </c>
      <c r="T146" s="59">
        <v>148</v>
      </c>
      <c r="U146" s="59">
        <v>124</v>
      </c>
      <c r="V146" s="59">
        <v>703</v>
      </c>
      <c r="W146" s="59">
        <v>181</v>
      </c>
      <c r="X146" s="59">
        <v>5409</v>
      </c>
      <c r="Y146" s="59">
        <v>667</v>
      </c>
      <c r="Z146" s="59">
        <v>3966</v>
      </c>
      <c r="AA146" s="59">
        <v>771</v>
      </c>
      <c r="AB146" s="59">
        <v>792</v>
      </c>
      <c r="AC146" s="59">
        <v>192</v>
      </c>
      <c r="AD146" s="59">
        <v>2393</v>
      </c>
      <c r="AE146" s="59">
        <v>384</v>
      </c>
      <c r="AF146" s="59">
        <v>516</v>
      </c>
      <c r="AG146" s="59">
        <v>850</v>
      </c>
      <c r="AH146" s="59">
        <v>156</v>
      </c>
      <c r="AI146" s="59">
        <v>840</v>
      </c>
      <c r="AJ146" s="59">
        <v>2187</v>
      </c>
      <c r="AK146" s="59">
        <v>23</v>
      </c>
      <c r="AL146" s="59">
        <v>0</v>
      </c>
      <c r="AM146" s="50">
        <v>1</v>
      </c>
      <c r="AN146">
        <v>145</v>
      </c>
    </row>
    <row r="147" spans="1:40" ht="15.75">
      <c r="A147" s="260"/>
      <c r="B147" s="285"/>
      <c r="C147" s="285"/>
      <c r="D147" s="287"/>
      <c r="E147" s="288"/>
      <c r="F147" s="288"/>
      <c r="G147" s="252" t="s">
        <v>200</v>
      </c>
      <c r="H147" s="253" t="s">
        <v>200</v>
      </c>
      <c r="I147" s="60">
        <f t="shared" si="4"/>
        <v>288</v>
      </c>
      <c r="J147" s="60">
        <f t="shared" si="5"/>
        <v>288</v>
      </c>
      <c r="K147" s="61">
        <v>0</v>
      </c>
      <c r="L147" s="61">
        <v>0</v>
      </c>
      <c r="M147" s="61"/>
      <c r="N147" s="61">
        <v>0</v>
      </c>
      <c r="O147" s="61">
        <v>0</v>
      </c>
      <c r="P147" s="61">
        <v>0</v>
      </c>
      <c r="Q147" s="61">
        <v>0</v>
      </c>
      <c r="R147" s="61">
        <v>0</v>
      </c>
      <c r="S147" s="61">
        <v>0</v>
      </c>
      <c r="T147" s="61">
        <v>0</v>
      </c>
      <c r="U147" s="61">
        <v>0</v>
      </c>
      <c r="V147" s="61">
        <v>0</v>
      </c>
      <c r="W147" s="61">
        <v>0</v>
      </c>
      <c r="X147" s="61">
        <v>0</v>
      </c>
      <c r="Y147" s="61">
        <v>0</v>
      </c>
      <c r="Z147" s="61">
        <v>0</v>
      </c>
      <c r="AA147" s="61">
        <v>286</v>
      </c>
      <c r="AB147" s="61">
        <v>0</v>
      </c>
      <c r="AC147" s="61">
        <v>0</v>
      </c>
      <c r="AD147" s="61">
        <v>2</v>
      </c>
      <c r="AE147" s="61">
        <v>0</v>
      </c>
      <c r="AF147" s="61">
        <v>0</v>
      </c>
      <c r="AG147" s="61">
        <v>0</v>
      </c>
      <c r="AH147" s="61">
        <v>0</v>
      </c>
      <c r="AI147" s="61">
        <v>0</v>
      </c>
      <c r="AJ147" s="61">
        <v>0</v>
      </c>
      <c r="AK147" s="61">
        <v>0</v>
      </c>
      <c r="AL147" s="61">
        <v>0</v>
      </c>
      <c r="AM147" s="60">
        <v>0</v>
      </c>
      <c r="AN147">
        <v>146</v>
      </c>
    </row>
    <row r="148" spans="1:40">
      <c r="A148" s="260"/>
      <c r="B148" s="285"/>
      <c r="C148" s="285"/>
      <c r="D148" s="287"/>
      <c r="E148" s="288"/>
      <c r="F148" s="288"/>
      <c r="G148" s="252" t="s">
        <v>201</v>
      </c>
      <c r="H148" s="253" t="s">
        <v>201</v>
      </c>
      <c r="I148" s="50">
        <f t="shared" si="4"/>
        <v>424</v>
      </c>
      <c r="J148" s="50">
        <f t="shared" si="5"/>
        <v>424</v>
      </c>
      <c r="K148" s="59">
        <v>0</v>
      </c>
      <c r="L148" s="59">
        <v>1</v>
      </c>
      <c r="M148" s="59">
        <v>2</v>
      </c>
      <c r="N148" s="59">
        <v>45</v>
      </c>
      <c r="O148" s="59">
        <v>0</v>
      </c>
      <c r="P148" s="59">
        <v>0</v>
      </c>
      <c r="Q148" s="59">
        <v>3</v>
      </c>
      <c r="R148" s="59">
        <v>8</v>
      </c>
      <c r="S148" s="59">
        <v>18</v>
      </c>
      <c r="T148" s="59">
        <v>0</v>
      </c>
      <c r="U148" s="59">
        <v>4</v>
      </c>
      <c r="V148" s="59">
        <v>32</v>
      </c>
      <c r="W148" s="59">
        <v>0</v>
      </c>
      <c r="X148" s="59">
        <v>102</v>
      </c>
      <c r="Y148" s="59">
        <v>0</v>
      </c>
      <c r="Z148" s="59">
        <v>1</v>
      </c>
      <c r="AA148" s="59">
        <v>6</v>
      </c>
      <c r="AB148" s="59">
        <v>1</v>
      </c>
      <c r="AC148" s="59">
        <v>0</v>
      </c>
      <c r="AD148" s="59">
        <v>182</v>
      </c>
      <c r="AE148" s="59">
        <v>0</v>
      </c>
      <c r="AF148" s="59">
        <v>0</v>
      </c>
      <c r="AG148" s="59">
        <v>0</v>
      </c>
      <c r="AH148" s="59">
        <v>0</v>
      </c>
      <c r="AI148" s="59">
        <v>3</v>
      </c>
      <c r="AJ148" s="59">
        <v>16</v>
      </c>
      <c r="AK148" s="59">
        <v>0</v>
      </c>
      <c r="AL148" s="59">
        <v>0</v>
      </c>
      <c r="AM148" s="50">
        <v>0</v>
      </c>
      <c r="AN148">
        <v>147</v>
      </c>
    </row>
    <row r="149" spans="1:40" ht="15.75">
      <c r="A149" s="260"/>
      <c r="B149" s="285"/>
      <c r="C149" s="285"/>
      <c r="D149" s="287"/>
      <c r="E149" s="288"/>
      <c r="F149" s="288"/>
      <c r="G149" s="252" t="s">
        <v>202</v>
      </c>
      <c r="H149" s="253" t="s">
        <v>202</v>
      </c>
      <c r="I149" s="60">
        <f t="shared" si="4"/>
        <v>2919105</v>
      </c>
      <c r="J149" s="60">
        <f t="shared" si="5"/>
        <v>2919105</v>
      </c>
      <c r="K149" s="61">
        <v>45423</v>
      </c>
      <c r="L149" s="61">
        <v>58464</v>
      </c>
      <c r="M149" s="61">
        <v>13957</v>
      </c>
      <c r="N149" s="61">
        <v>183481</v>
      </c>
      <c r="O149" s="61">
        <v>37922</v>
      </c>
      <c r="P149" s="61">
        <v>61962</v>
      </c>
      <c r="Q149" s="61">
        <v>84649</v>
      </c>
      <c r="R149" s="61">
        <v>71480</v>
      </c>
      <c r="S149" s="61">
        <v>197169</v>
      </c>
      <c r="T149" s="61">
        <v>38887</v>
      </c>
      <c r="U149" s="61">
        <v>372760</v>
      </c>
      <c r="V149" s="61">
        <v>123938</v>
      </c>
      <c r="W149" s="61">
        <v>44405</v>
      </c>
      <c r="X149" s="61">
        <v>412427</v>
      </c>
      <c r="Y149" s="61">
        <v>127431</v>
      </c>
      <c r="Z149" s="61">
        <v>375861</v>
      </c>
      <c r="AA149" s="61">
        <v>31887</v>
      </c>
      <c r="AB149" s="61">
        <v>168573</v>
      </c>
      <c r="AC149" s="61">
        <v>16775</v>
      </c>
      <c r="AD149" s="61">
        <v>84104</v>
      </c>
      <c r="AE149" s="61">
        <v>37211</v>
      </c>
      <c r="AF149" s="61">
        <v>18554</v>
      </c>
      <c r="AG149" s="61">
        <v>15548</v>
      </c>
      <c r="AH149" s="61">
        <v>28466</v>
      </c>
      <c r="AI149" s="61">
        <v>11973</v>
      </c>
      <c r="AJ149" s="61">
        <v>39837</v>
      </c>
      <c r="AK149" s="61">
        <v>160494</v>
      </c>
      <c r="AL149" s="61">
        <v>55135</v>
      </c>
      <c r="AM149" s="60">
        <v>332</v>
      </c>
      <c r="AN149">
        <v>148</v>
      </c>
    </row>
    <row r="150" spans="1:40">
      <c r="A150" s="260"/>
      <c r="B150" s="285"/>
      <c r="C150" s="285"/>
      <c r="D150" s="287"/>
      <c r="E150" s="288"/>
      <c r="F150" s="288"/>
      <c r="G150" s="252" t="s">
        <v>203</v>
      </c>
      <c r="H150" s="253" t="s">
        <v>203</v>
      </c>
      <c r="I150" s="50">
        <f t="shared" si="4"/>
        <v>30220</v>
      </c>
      <c r="J150" s="50">
        <f t="shared" si="5"/>
        <v>30220</v>
      </c>
      <c r="K150" s="59">
        <v>3</v>
      </c>
      <c r="L150" s="59">
        <v>495</v>
      </c>
      <c r="M150" s="59"/>
      <c r="N150" s="59">
        <v>23</v>
      </c>
      <c r="O150" s="59">
        <v>13</v>
      </c>
      <c r="P150" s="59">
        <v>18438</v>
      </c>
      <c r="Q150" s="59">
        <v>4</v>
      </c>
      <c r="R150" s="59">
        <v>85</v>
      </c>
      <c r="S150" s="59">
        <v>109</v>
      </c>
      <c r="T150" s="59">
        <v>1</v>
      </c>
      <c r="U150" s="59">
        <v>64</v>
      </c>
      <c r="V150" s="59">
        <v>70</v>
      </c>
      <c r="W150" s="59">
        <v>92</v>
      </c>
      <c r="X150" s="59">
        <v>50</v>
      </c>
      <c r="Y150" s="59">
        <v>8</v>
      </c>
      <c r="Z150" s="59">
        <v>10426</v>
      </c>
      <c r="AA150" s="59">
        <v>1</v>
      </c>
      <c r="AB150" s="59">
        <v>27</v>
      </c>
      <c r="AC150" s="59">
        <v>1</v>
      </c>
      <c r="AD150" s="59">
        <v>4</v>
      </c>
      <c r="AE150" s="59">
        <v>146</v>
      </c>
      <c r="AF150" s="59">
        <v>1</v>
      </c>
      <c r="AG150" s="59">
        <v>8</v>
      </c>
      <c r="AH150" s="59">
        <v>5</v>
      </c>
      <c r="AI150" s="59">
        <v>1</v>
      </c>
      <c r="AJ150" s="59">
        <v>5</v>
      </c>
      <c r="AK150" s="59">
        <v>138</v>
      </c>
      <c r="AL150" s="59">
        <v>2</v>
      </c>
      <c r="AM150" s="50">
        <v>0</v>
      </c>
      <c r="AN150">
        <v>149</v>
      </c>
    </row>
    <row r="151" spans="1:40" ht="15.75">
      <c r="A151" s="260"/>
      <c r="B151" s="285"/>
      <c r="C151" s="285"/>
      <c r="D151" s="287"/>
      <c r="E151" s="288"/>
      <c r="F151" s="288"/>
      <c r="G151" s="252" t="s">
        <v>204</v>
      </c>
      <c r="H151" s="253" t="s">
        <v>204</v>
      </c>
      <c r="I151" s="60">
        <f t="shared" si="4"/>
        <v>198</v>
      </c>
      <c r="J151" s="60">
        <f t="shared" si="5"/>
        <v>198</v>
      </c>
      <c r="K151" s="61">
        <v>0</v>
      </c>
      <c r="L151" s="61">
        <v>0</v>
      </c>
      <c r="M151" s="61"/>
      <c r="N151" s="61">
        <v>3</v>
      </c>
      <c r="O151" s="61">
        <v>14</v>
      </c>
      <c r="P151" s="61">
        <v>0</v>
      </c>
      <c r="Q151" s="61">
        <v>0</v>
      </c>
      <c r="R151" s="61">
        <v>2</v>
      </c>
      <c r="S151" s="61">
        <v>2</v>
      </c>
      <c r="T151" s="61">
        <v>8</v>
      </c>
      <c r="U151" s="61">
        <v>2</v>
      </c>
      <c r="V151" s="61">
        <v>3</v>
      </c>
      <c r="W151" s="61">
        <v>17</v>
      </c>
      <c r="X151" s="61">
        <v>17</v>
      </c>
      <c r="Y151" s="61">
        <v>1</v>
      </c>
      <c r="Z151" s="61">
        <v>7</v>
      </c>
      <c r="AA151" s="61">
        <v>11</v>
      </c>
      <c r="AB151" s="61">
        <v>54</v>
      </c>
      <c r="AC151" s="61">
        <v>3</v>
      </c>
      <c r="AD151" s="61">
        <v>43</v>
      </c>
      <c r="AE151" s="61">
        <v>0</v>
      </c>
      <c r="AF151" s="61">
        <v>6</v>
      </c>
      <c r="AG151" s="61">
        <v>0</v>
      </c>
      <c r="AH151" s="61">
        <v>1</v>
      </c>
      <c r="AI151" s="61">
        <v>4</v>
      </c>
      <c r="AJ151" s="61">
        <v>0</v>
      </c>
      <c r="AK151" s="61">
        <v>0</v>
      </c>
      <c r="AL151" s="61">
        <v>0</v>
      </c>
      <c r="AM151" s="60">
        <v>0</v>
      </c>
      <c r="AN151">
        <v>150</v>
      </c>
    </row>
    <row r="152" spans="1:40">
      <c r="A152" s="260"/>
      <c r="B152" s="285"/>
      <c r="C152" s="285"/>
      <c r="D152" s="287"/>
      <c r="E152" s="288"/>
      <c r="F152" s="288"/>
      <c r="G152" s="252" t="s">
        <v>205</v>
      </c>
      <c r="H152" s="253" t="s">
        <v>205</v>
      </c>
      <c r="I152" s="50">
        <f t="shared" si="4"/>
        <v>2427</v>
      </c>
      <c r="J152" s="50">
        <f t="shared" si="5"/>
        <v>2427</v>
      </c>
      <c r="K152" s="59">
        <v>376</v>
      </c>
      <c r="L152" s="59">
        <v>167</v>
      </c>
      <c r="M152" s="59"/>
      <c r="N152" s="59">
        <v>39</v>
      </c>
      <c r="O152" s="59">
        <v>57</v>
      </c>
      <c r="P152" s="59">
        <v>126</v>
      </c>
      <c r="Q152" s="59">
        <v>362</v>
      </c>
      <c r="R152" s="59">
        <v>14</v>
      </c>
      <c r="S152" s="59">
        <v>45</v>
      </c>
      <c r="T152" s="59">
        <v>41</v>
      </c>
      <c r="U152" s="59">
        <v>25</v>
      </c>
      <c r="V152" s="59">
        <v>162</v>
      </c>
      <c r="W152" s="59">
        <v>33</v>
      </c>
      <c r="X152" s="59">
        <v>171</v>
      </c>
      <c r="Y152" s="59">
        <v>42</v>
      </c>
      <c r="Z152" s="59">
        <v>325</v>
      </c>
      <c r="AA152" s="59">
        <v>66</v>
      </c>
      <c r="AB152" s="59">
        <v>59</v>
      </c>
      <c r="AC152" s="59">
        <v>9</v>
      </c>
      <c r="AD152" s="59">
        <v>71</v>
      </c>
      <c r="AE152" s="59">
        <v>84</v>
      </c>
      <c r="AF152" s="59">
        <v>11</v>
      </c>
      <c r="AG152" s="59">
        <v>10</v>
      </c>
      <c r="AH152" s="59">
        <v>31</v>
      </c>
      <c r="AI152" s="59">
        <v>49</v>
      </c>
      <c r="AJ152" s="59">
        <v>44</v>
      </c>
      <c r="AK152" s="59">
        <v>7</v>
      </c>
      <c r="AL152" s="59">
        <v>1</v>
      </c>
      <c r="AM152" s="50">
        <v>0</v>
      </c>
      <c r="AN152">
        <v>151</v>
      </c>
    </row>
    <row r="153" spans="1:40" ht="15.75">
      <c r="A153" s="260"/>
      <c r="B153" s="285"/>
      <c r="C153" s="285"/>
      <c r="D153" s="287"/>
      <c r="E153" s="288"/>
      <c r="F153" s="288"/>
      <c r="G153" s="252" t="s">
        <v>206</v>
      </c>
      <c r="H153" s="253" t="s">
        <v>206</v>
      </c>
      <c r="I153" s="60">
        <f t="shared" si="4"/>
        <v>142353</v>
      </c>
      <c r="J153" s="60">
        <f t="shared" si="5"/>
        <v>142353</v>
      </c>
      <c r="K153" s="61">
        <v>725</v>
      </c>
      <c r="L153" s="61">
        <v>2181</v>
      </c>
      <c r="M153" s="61">
        <v>259</v>
      </c>
      <c r="N153" s="61">
        <v>7960</v>
      </c>
      <c r="O153" s="61">
        <v>1526</v>
      </c>
      <c r="P153" s="61">
        <v>7030</v>
      </c>
      <c r="Q153" s="61">
        <v>11525</v>
      </c>
      <c r="R153" s="61">
        <v>2431</v>
      </c>
      <c r="S153" s="61">
        <v>9285</v>
      </c>
      <c r="T153" s="61">
        <v>1477</v>
      </c>
      <c r="U153" s="61">
        <v>12489</v>
      </c>
      <c r="V153" s="61">
        <v>2345</v>
      </c>
      <c r="W153" s="61">
        <v>6632</v>
      </c>
      <c r="X153" s="61">
        <v>7288</v>
      </c>
      <c r="Y153" s="61">
        <v>1002</v>
      </c>
      <c r="Z153" s="61">
        <v>7686</v>
      </c>
      <c r="AA153" s="61">
        <v>1706</v>
      </c>
      <c r="AB153" s="61">
        <v>42158</v>
      </c>
      <c r="AC153" s="61">
        <v>1140</v>
      </c>
      <c r="AD153" s="61">
        <v>2622</v>
      </c>
      <c r="AE153" s="61">
        <v>3293</v>
      </c>
      <c r="AF153" s="61">
        <v>401</v>
      </c>
      <c r="AG153" s="61">
        <v>1195</v>
      </c>
      <c r="AH153" s="61">
        <v>477</v>
      </c>
      <c r="AI153" s="61">
        <v>326</v>
      </c>
      <c r="AJ153" s="61">
        <v>453</v>
      </c>
      <c r="AK153" s="61">
        <v>6543</v>
      </c>
      <c r="AL153" s="61">
        <v>0</v>
      </c>
      <c r="AM153" s="60">
        <v>198</v>
      </c>
      <c r="AN153">
        <v>152</v>
      </c>
    </row>
    <row r="154" spans="1:40">
      <c r="A154" s="260"/>
      <c r="B154" s="285"/>
      <c r="C154" s="285"/>
      <c r="D154" s="289"/>
      <c r="E154" s="290"/>
      <c r="F154" s="290"/>
      <c r="G154" s="252" t="s">
        <v>207</v>
      </c>
      <c r="H154" s="253" t="s">
        <v>207</v>
      </c>
      <c r="I154" s="50">
        <f t="shared" si="4"/>
        <v>36016</v>
      </c>
      <c r="J154" s="50">
        <f t="shared" si="5"/>
        <v>36016</v>
      </c>
      <c r="K154" s="59">
        <v>79</v>
      </c>
      <c r="L154" s="59">
        <v>53</v>
      </c>
      <c r="M154" s="59"/>
      <c r="N154" s="59">
        <v>82</v>
      </c>
      <c r="O154" s="59">
        <v>76</v>
      </c>
      <c r="P154" s="59">
        <v>1994</v>
      </c>
      <c r="Q154" s="59">
        <v>5624</v>
      </c>
      <c r="R154" s="59">
        <v>27</v>
      </c>
      <c r="S154" s="59">
        <v>133</v>
      </c>
      <c r="T154" s="59">
        <v>123</v>
      </c>
      <c r="U154" s="59">
        <v>61</v>
      </c>
      <c r="V154" s="59">
        <v>940</v>
      </c>
      <c r="W154" s="59">
        <v>7</v>
      </c>
      <c r="X154" s="59">
        <v>465</v>
      </c>
      <c r="Y154" s="59">
        <v>55</v>
      </c>
      <c r="Z154" s="59">
        <v>11852</v>
      </c>
      <c r="AA154" s="59">
        <v>99</v>
      </c>
      <c r="AB154" s="59">
        <v>66</v>
      </c>
      <c r="AC154" s="59">
        <v>57</v>
      </c>
      <c r="AD154" s="59">
        <v>136</v>
      </c>
      <c r="AE154" s="59">
        <v>57</v>
      </c>
      <c r="AF154" s="59">
        <v>13</v>
      </c>
      <c r="AG154" s="59">
        <v>32</v>
      </c>
      <c r="AH154" s="59">
        <v>25</v>
      </c>
      <c r="AI154" s="59">
        <v>83</v>
      </c>
      <c r="AJ154" s="59">
        <v>66</v>
      </c>
      <c r="AK154" s="59">
        <v>13809</v>
      </c>
      <c r="AL154" s="59">
        <v>0</v>
      </c>
      <c r="AM154" s="50">
        <v>2</v>
      </c>
      <c r="AN154">
        <v>153</v>
      </c>
    </row>
    <row r="155" spans="1:40" ht="20.25">
      <c r="A155" s="260"/>
      <c r="B155" s="286"/>
      <c r="C155" s="286"/>
      <c r="D155" s="254" t="s">
        <v>195</v>
      </c>
      <c r="E155" s="255"/>
      <c r="F155" s="255"/>
      <c r="G155" s="255"/>
      <c r="H155" s="256"/>
      <c r="I155" s="62">
        <f t="shared" si="4"/>
        <v>3196605</v>
      </c>
      <c r="J155" s="62">
        <f t="shared" si="5"/>
        <v>3196605</v>
      </c>
      <c r="K155" s="63">
        <v>54613</v>
      </c>
      <c r="L155" s="63">
        <v>61922</v>
      </c>
      <c r="M155" s="63">
        <v>14329</v>
      </c>
      <c r="N155" s="63">
        <v>195023</v>
      </c>
      <c r="O155" s="63">
        <v>41551</v>
      </c>
      <c r="P155" s="63">
        <v>88437</v>
      </c>
      <c r="Q155" s="63">
        <v>105885</v>
      </c>
      <c r="R155" s="63">
        <v>75012</v>
      </c>
      <c r="S155" s="63">
        <v>209629</v>
      </c>
      <c r="T155" s="63">
        <v>40879</v>
      </c>
      <c r="U155" s="63">
        <v>391696</v>
      </c>
      <c r="V155" s="63">
        <v>128336</v>
      </c>
      <c r="W155" s="63">
        <v>51687</v>
      </c>
      <c r="X155" s="63">
        <v>432250</v>
      </c>
      <c r="Y155" s="63">
        <v>129517</v>
      </c>
      <c r="Z155" s="63">
        <v>400758</v>
      </c>
      <c r="AA155" s="63">
        <v>34981</v>
      </c>
      <c r="AB155" s="63">
        <v>221815</v>
      </c>
      <c r="AC155" s="63">
        <v>18415</v>
      </c>
      <c r="AD155" s="63">
        <v>90178</v>
      </c>
      <c r="AE155" s="63">
        <v>41451</v>
      </c>
      <c r="AF155" s="63">
        <v>19539</v>
      </c>
      <c r="AG155" s="63">
        <v>17710</v>
      </c>
      <c r="AH155" s="63">
        <v>29167</v>
      </c>
      <c r="AI155" s="63">
        <v>18767</v>
      </c>
      <c r="AJ155" s="63">
        <v>43699</v>
      </c>
      <c r="AK155" s="63">
        <v>183171</v>
      </c>
      <c r="AL155" s="63">
        <v>55655</v>
      </c>
      <c r="AM155" s="62">
        <v>533</v>
      </c>
      <c r="AN155">
        <v>154</v>
      </c>
    </row>
    <row r="156" spans="1:40" ht="22.5">
      <c r="A156" s="232"/>
      <c r="B156" s="234" t="s">
        <v>208</v>
      </c>
      <c r="C156" s="235"/>
      <c r="D156" s="237" t="s">
        <v>209</v>
      </c>
      <c r="E156" s="238"/>
      <c r="F156" s="238"/>
      <c r="G156" s="239"/>
      <c r="H156" s="64" t="s">
        <v>210</v>
      </c>
      <c r="I156" s="62">
        <f t="shared" si="4"/>
        <v>70665</v>
      </c>
      <c r="J156" s="62">
        <f t="shared" si="5"/>
        <v>70665</v>
      </c>
      <c r="K156" s="62"/>
      <c r="L156" s="62"/>
      <c r="M156" s="62"/>
      <c r="N156" s="62"/>
      <c r="O156" s="62">
        <v>1000</v>
      </c>
      <c r="P156" s="62">
        <v>4000</v>
      </c>
      <c r="Q156" s="62"/>
      <c r="R156" s="62"/>
      <c r="S156" s="62">
        <v>5500</v>
      </c>
      <c r="T156" s="62"/>
      <c r="U156" s="62">
        <v>35700</v>
      </c>
      <c r="V156" s="62">
        <v>3000</v>
      </c>
      <c r="W156" s="62"/>
      <c r="X156" s="62"/>
      <c r="Y156" s="62"/>
      <c r="Z156" s="62"/>
      <c r="AA156" s="62"/>
      <c r="AB156" s="62"/>
      <c r="AC156" s="62"/>
      <c r="AD156" s="62">
        <v>6065</v>
      </c>
      <c r="AE156" s="62"/>
      <c r="AF156" s="62"/>
      <c r="AG156" s="62"/>
      <c r="AH156" s="62"/>
      <c r="AI156" s="62"/>
      <c r="AJ156" s="62">
        <v>7900</v>
      </c>
      <c r="AK156" s="62">
        <v>7500</v>
      </c>
      <c r="AL156" s="62"/>
      <c r="AM156" s="62"/>
      <c r="AN156">
        <v>155</v>
      </c>
    </row>
    <row r="157" spans="1:40" ht="22.5">
      <c r="A157" s="232"/>
      <c r="B157" s="234"/>
      <c r="C157" s="235"/>
      <c r="D157" s="240"/>
      <c r="E157" s="241"/>
      <c r="F157" s="241"/>
      <c r="G157" s="242"/>
      <c r="H157" s="64" t="s">
        <v>211</v>
      </c>
      <c r="I157" s="62">
        <f t="shared" si="4"/>
        <v>3200</v>
      </c>
      <c r="J157" s="62">
        <f t="shared" si="5"/>
        <v>3200</v>
      </c>
      <c r="K157" s="65"/>
      <c r="L157" s="65">
        <v>3200</v>
      </c>
      <c r="M157" s="65"/>
      <c r="N157" s="65"/>
      <c r="O157" s="65"/>
      <c r="P157" s="65"/>
      <c r="Q157" s="65"/>
      <c r="R157" s="65"/>
      <c r="S157" s="65"/>
      <c r="T157" s="65"/>
      <c r="U157" s="65"/>
      <c r="V157" s="65"/>
      <c r="W157" s="65"/>
      <c r="X157" s="65"/>
      <c r="Y157" s="65"/>
      <c r="Z157" s="65"/>
      <c r="AA157" s="65"/>
      <c r="AB157" s="65"/>
      <c r="AC157" s="65"/>
      <c r="AD157" s="65"/>
      <c r="AE157" s="65"/>
      <c r="AF157" s="65"/>
      <c r="AG157" s="65"/>
      <c r="AH157" s="65"/>
      <c r="AI157" s="65"/>
      <c r="AJ157" s="65"/>
      <c r="AK157" s="65"/>
      <c r="AL157" s="65"/>
      <c r="AM157" s="62"/>
      <c r="AN157">
        <v>156</v>
      </c>
    </row>
    <row r="158" spans="1:40" ht="15.75">
      <c r="A158" s="233"/>
      <c r="B158" s="234"/>
      <c r="C158" s="236"/>
      <c r="D158" s="243"/>
      <c r="E158" s="244"/>
      <c r="F158" s="244"/>
      <c r="G158" s="245"/>
      <c r="H158" s="66" t="s">
        <v>212</v>
      </c>
      <c r="I158" s="67">
        <f t="shared" si="4"/>
        <v>73865</v>
      </c>
      <c r="J158" s="67">
        <f t="shared" si="5"/>
        <v>73865</v>
      </c>
      <c r="K158" s="67">
        <v>0</v>
      </c>
      <c r="L158" s="67">
        <v>3200</v>
      </c>
      <c r="M158" s="67"/>
      <c r="N158" s="67">
        <v>0</v>
      </c>
      <c r="O158" s="67">
        <v>1000</v>
      </c>
      <c r="P158" s="67">
        <v>4000</v>
      </c>
      <c r="Q158" s="67">
        <v>0</v>
      </c>
      <c r="R158" s="67">
        <v>0</v>
      </c>
      <c r="S158" s="67">
        <v>5500</v>
      </c>
      <c r="T158" s="67">
        <v>0</v>
      </c>
      <c r="U158" s="67">
        <v>35700</v>
      </c>
      <c r="V158" s="67">
        <v>3000</v>
      </c>
      <c r="W158" s="67">
        <v>0</v>
      </c>
      <c r="X158" s="67">
        <v>0</v>
      </c>
      <c r="Y158" s="67">
        <v>0</v>
      </c>
      <c r="Z158" s="67">
        <v>0</v>
      </c>
      <c r="AA158" s="67">
        <v>0</v>
      </c>
      <c r="AB158" s="67">
        <v>0</v>
      </c>
      <c r="AC158" s="67">
        <v>0</v>
      </c>
      <c r="AD158" s="67">
        <v>6065</v>
      </c>
      <c r="AE158" s="67">
        <v>0</v>
      </c>
      <c r="AF158" s="67">
        <v>0</v>
      </c>
      <c r="AG158" s="67">
        <v>0</v>
      </c>
      <c r="AH158" s="67">
        <v>0</v>
      </c>
      <c r="AI158" s="67">
        <v>0</v>
      </c>
      <c r="AJ158" s="67">
        <v>7900</v>
      </c>
      <c r="AK158" s="67">
        <v>7500</v>
      </c>
      <c r="AL158" s="67">
        <v>0</v>
      </c>
      <c r="AM158" s="67">
        <v>0</v>
      </c>
      <c r="AN158">
        <v>157</v>
      </c>
    </row>
    <row r="159" spans="1:40" ht="15.75">
      <c r="A159" s="246" t="s">
        <v>213</v>
      </c>
      <c r="B159" s="247"/>
      <c r="C159" s="247"/>
      <c r="D159" s="247"/>
      <c r="E159" s="247"/>
      <c r="F159" s="247"/>
      <c r="G159" s="247"/>
      <c r="H159" s="248"/>
      <c r="I159" s="68">
        <f t="shared" si="4"/>
        <v>43418</v>
      </c>
      <c r="J159" s="68">
        <f t="shared" si="5"/>
        <v>43418</v>
      </c>
      <c r="K159" s="68">
        <v>411</v>
      </c>
      <c r="L159" s="68">
        <v>1813</v>
      </c>
      <c r="M159" s="68">
        <v>81</v>
      </c>
      <c r="N159" s="68">
        <v>2247</v>
      </c>
      <c r="O159" s="68">
        <v>1124</v>
      </c>
      <c r="P159" s="68">
        <v>5282</v>
      </c>
      <c r="Q159" s="68">
        <v>1674</v>
      </c>
      <c r="R159" s="68">
        <v>811</v>
      </c>
      <c r="S159" s="68">
        <v>2466</v>
      </c>
      <c r="T159" s="68">
        <v>1002</v>
      </c>
      <c r="U159" s="68">
        <v>3763</v>
      </c>
      <c r="V159" s="68">
        <v>1495</v>
      </c>
      <c r="W159" s="68">
        <v>3079</v>
      </c>
      <c r="X159" s="68">
        <v>4275</v>
      </c>
      <c r="Y159" s="68">
        <v>622</v>
      </c>
      <c r="Z159" s="68">
        <v>3578</v>
      </c>
      <c r="AA159" s="68">
        <v>401</v>
      </c>
      <c r="AB159" s="68">
        <v>4356</v>
      </c>
      <c r="AC159" s="68">
        <v>731</v>
      </c>
      <c r="AD159" s="68">
        <v>970</v>
      </c>
      <c r="AE159" s="68">
        <v>1897</v>
      </c>
      <c r="AF159" s="68">
        <v>175</v>
      </c>
      <c r="AG159" s="68">
        <v>176</v>
      </c>
      <c r="AH159" s="68">
        <v>117</v>
      </c>
      <c r="AI159" s="68">
        <v>146</v>
      </c>
      <c r="AJ159" s="68">
        <v>390</v>
      </c>
      <c r="AK159" s="68">
        <v>187</v>
      </c>
      <c r="AL159" s="68">
        <v>0</v>
      </c>
      <c r="AM159" s="68">
        <v>149</v>
      </c>
      <c r="AN159">
        <v>158</v>
      </c>
    </row>
    <row r="160" spans="1:40" ht="33">
      <c r="A160" s="69" t="s">
        <v>214</v>
      </c>
      <c r="B160" s="70" t="s">
        <v>215</v>
      </c>
      <c r="C160" s="249"/>
      <c r="D160" s="250"/>
      <c r="E160" s="250"/>
      <c r="F160" s="250"/>
      <c r="G160" s="251"/>
      <c r="H160" s="21" t="s">
        <v>216</v>
      </c>
      <c r="I160" s="71">
        <f t="shared" si="4"/>
        <v>611823</v>
      </c>
      <c r="J160" s="71">
        <f t="shared" si="5"/>
        <v>611823</v>
      </c>
      <c r="K160" s="71">
        <v>15575</v>
      </c>
      <c r="L160" s="71">
        <v>12158</v>
      </c>
      <c r="M160" s="71">
        <v>8221</v>
      </c>
      <c r="N160" s="71">
        <v>34301</v>
      </c>
      <c r="O160" s="71">
        <v>10601</v>
      </c>
      <c r="P160" s="71">
        <v>15052</v>
      </c>
      <c r="Q160" s="71">
        <v>36427</v>
      </c>
      <c r="R160" s="71">
        <v>102071</v>
      </c>
      <c r="S160" s="71">
        <v>61049</v>
      </c>
      <c r="T160" s="71">
        <v>17286</v>
      </c>
      <c r="U160" s="71">
        <v>16732</v>
      </c>
      <c r="V160" s="71">
        <v>26585</v>
      </c>
      <c r="W160" s="71">
        <v>5485</v>
      </c>
      <c r="X160" s="71">
        <v>38065</v>
      </c>
      <c r="Y160" s="71">
        <v>8807</v>
      </c>
      <c r="Z160" s="71">
        <v>43361</v>
      </c>
      <c r="AA160" s="71">
        <v>14726</v>
      </c>
      <c r="AB160" s="71">
        <v>16406</v>
      </c>
      <c r="AC160" s="71">
        <v>4961</v>
      </c>
      <c r="AD160" s="71">
        <v>30827</v>
      </c>
      <c r="AE160" s="71">
        <v>6399</v>
      </c>
      <c r="AF160" s="71">
        <v>10979</v>
      </c>
      <c r="AG160" s="71">
        <v>7242</v>
      </c>
      <c r="AH160" s="71">
        <v>11519</v>
      </c>
      <c r="AI160" s="71">
        <v>12645</v>
      </c>
      <c r="AJ160" s="71">
        <v>25211</v>
      </c>
      <c r="AK160" s="71">
        <v>19132</v>
      </c>
      <c r="AL160" s="71">
        <v>0</v>
      </c>
      <c r="AM160" s="71">
        <v>0</v>
      </c>
      <c r="AN160">
        <v>159</v>
      </c>
    </row>
    <row r="161" spans="1:40">
      <c r="A161" s="212" t="s">
        <v>102</v>
      </c>
      <c r="B161" s="214" t="s">
        <v>217</v>
      </c>
      <c r="C161" s="217" t="s">
        <v>218</v>
      </c>
      <c r="D161" s="217"/>
      <c r="E161" s="217"/>
      <c r="F161" s="217"/>
      <c r="G161" s="217"/>
      <c r="H161" s="72" t="s">
        <v>100</v>
      </c>
      <c r="I161" s="73">
        <f t="shared" si="4"/>
        <v>75</v>
      </c>
      <c r="J161" s="73">
        <f t="shared" si="5"/>
        <v>75</v>
      </c>
      <c r="K161" s="5">
        <v>46</v>
      </c>
      <c r="L161" s="5"/>
      <c r="M161" s="5">
        <v>5</v>
      </c>
      <c r="N161" s="5"/>
      <c r="O161" s="5"/>
      <c r="P161" s="5"/>
      <c r="Q161" s="5"/>
      <c r="R161" s="5"/>
      <c r="S161" s="5"/>
      <c r="T161" s="5">
        <v>24</v>
      </c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73"/>
      <c r="AN161">
        <v>160</v>
      </c>
    </row>
    <row r="162" spans="1:40">
      <c r="A162" s="212"/>
      <c r="B162" s="215"/>
      <c r="C162" s="217"/>
      <c r="D162" s="217"/>
      <c r="E162" s="217"/>
      <c r="F162" s="217"/>
      <c r="G162" s="217"/>
      <c r="H162" s="72" t="s">
        <v>219</v>
      </c>
      <c r="I162" s="73">
        <f t="shared" si="4"/>
        <v>5518</v>
      </c>
      <c r="J162" s="73">
        <f t="shared" si="5"/>
        <v>5518</v>
      </c>
      <c r="K162" s="5"/>
      <c r="L162" s="5"/>
      <c r="M162" s="5"/>
      <c r="N162" s="5"/>
      <c r="O162" s="5"/>
      <c r="P162" s="5"/>
      <c r="Q162" s="5"/>
      <c r="R162" s="5"/>
      <c r="S162" s="5"/>
      <c r="T162" s="5">
        <v>3158</v>
      </c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>
        <v>2360</v>
      </c>
      <c r="AF162" s="5"/>
      <c r="AG162" s="5"/>
      <c r="AH162" s="5"/>
      <c r="AI162" s="5"/>
      <c r="AJ162" s="5"/>
      <c r="AK162" s="5"/>
      <c r="AL162" s="5"/>
      <c r="AM162" s="73"/>
      <c r="AN162">
        <v>161</v>
      </c>
    </row>
    <row r="163" spans="1:40" ht="15.75">
      <c r="A163" s="212"/>
      <c r="B163" s="216"/>
      <c r="C163" s="217"/>
      <c r="D163" s="217"/>
      <c r="E163" s="217"/>
      <c r="F163" s="217"/>
      <c r="G163" s="217"/>
      <c r="H163" s="72" t="s">
        <v>67</v>
      </c>
      <c r="I163" s="73">
        <f t="shared" si="4"/>
        <v>338</v>
      </c>
      <c r="J163" s="73">
        <f t="shared" si="5"/>
        <v>338</v>
      </c>
      <c r="K163" s="74"/>
      <c r="L163" s="74"/>
      <c r="M163" s="74"/>
      <c r="N163" s="74"/>
      <c r="O163" s="74"/>
      <c r="P163" s="74"/>
      <c r="Q163" s="74"/>
      <c r="R163" s="74"/>
      <c r="S163" s="125">
        <v>317</v>
      </c>
      <c r="T163" s="125">
        <v>21</v>
      </c>
      <c r="U163" s="74"/>
      <c r="V163" s="74"/>
      <c r="W163" s="74"/>
      <c r="X163" s="74"/>
      <c r="Y163" s="74"/>
      <c r="Z163" s="74"/>
      <c r="AA163" s="74"/>
      <c r="AB163" s="74"/>
      <c r="AC163" s="74"/>
      <c r="AD163" s="74"/>
      <c r="AE163" s="74"/>
      <c r="AF163" s="74"/>
      <c r="AG163" s="74"/>
      <c r="AH163" s="74"/>
      <c r="AI163" s="74"/>
      <c r="AJ163" s="74"/>
      <c r="AK163" s="74"/>
      <c r="AL163" s="74"/>
      <c r="AM163" s="73"/>
      <c r="AN163">
        <v>162</v>
      </c>
    </row>
    <row r="164" spans="1:40">
      <c r="A164" s="212"/>
      <c r="B164" s="151" t="s">
        <v>220</v>
      </c>
      <c r="C164" s="218" t="s">
        <v>221</v>
      </c>
      <c r="D164" s="219"/>
      <c r="E164" s="219"/>
      <c r="F164" s="219"/>
      <c r="G164" s="220"/>
      <c r="H164" s="75" t="s">
        <v>222</v>
      </c>
      <c r="I164" s="76">
        <f t="shared" si="4"/>
        <v>82</v>
      </c>
      <c r="J164" s="76">
        <f t="shared" si="5"/>
        <v>82</v>
      </c>
      <c r="K164" s="76">
        <v>0</v>
      </c>
      <c r="L164" s="76">
        <v>0</v>
      </c>
      <c r="M164" s="76"/>
      <c r="N164" s="76">
        <v>6</v>
      </c>
      <c r="O164" s="76">
        <v>1</v>
      </c>
      <c r="P164" s="76">
        <v>0</v>
      </c>
      <c r="Q164" s="76">
        <v>1</v>
      </c>
      <c r="R164" s="76">
        <v>0</v>
      </c>
      <c r="S164" s="76">
        <v>2</v>
      </c>
      <c r="T164" s="76">
        <v>0</v>
      </c>
      <c r="U164" s="76">
        <v>6</v>
      </c>
      <c r="V164" s="76">
        <v>2</v>
      </c>
      <c r="W164" s="76">
        <v>0</v>
      </c>
      <c r="X164" s="76">
        <v>10</v>
      </c>
      <c r="Y164" s="76">
        <v>14</v>
      </c>
      <c r="Z164" s="76">
        <v>13</v>
      </c>
      <c r="AA164" s="76">
        <v>1</v>
      </c>
      <c r="AB164" s="76">
        <v>14</v>
      </c>
      <c r="AC164" s="76">
        <v>0</v>
      </c>
      <c r="AD164" s="76">
        <v>6</v>
      </c>
      <c r="AE164" s="76">
        <v>0</v>
      </c>
      <c r="AF164" s="76">
        <v>1</v>
      </c>
      <c r="AG164" s="76">
        <v>0</v>
      </c>
      <c r="AH164" s="76">
        <v>0</v>
      </c>
      <c r="AI164" s="76">
        <v>0</v>
      </c>
      <c r="AJ164" s="76">
        <v>3</v>
      </c>
      <c r="AK164" s="76">
        <v>2</v>
      </c>
      <c r="AL164" s="76">
        <v>0</v>
      </c>
      <c r="AM164" s="76">
        <v>0</v>
      </c>
      <c r="AN164">
        <v>163</v>
      </c>
    </row>
    <row r="165" spans="1:40">
      <c r="A165" s="212"/>
      <c r="B165" s="152"/>
      <c r="C165" s="218"/>
      <c r="D165" s="219"/>
      <c r="E165" s="219"/>
      <c r="F165" s="219"/>
      <c r="G165" s="220"/>
      <c r="H165" s="75" t="s">
        <v>223</v>
      </c>
      <c r="I165" s="76">
        <f t="shared" si="4"/>
        <v>335</v>
      </c>
      <c r="J165" s="76">
        <f t="shared" si="5"/>
        <v>335</v>
      </c>
      <c r="K165" s="76">
        <v>9</v>
      </c>
      <c r="L165" s="76">
        <v>5</v>
      </c>
      <c r="M165" s="76">
        <v>4</v>
      </c>
      <c r="N165" s="76">
        <v>13</v>
      </c>
      <c r="O165" s="76">
        <v>3</v>
      </c>
      <c r="P165" s="76">
        <v>1</v>
      </c>
      <c r="Q165" s="76">
        <v>12</v>
      </c>
      <c r="R165" s="76">
        <v>9</v>
      </c>
      <c r="S165" s="76">
        <v>17</v>
      </c>
      <c r="T165" s="76">
        <v>1</v>
      </c>
      <c r="U165" s="76">
        <v>25</v>
      </c>
      <c r="V165" s="76">
        <v>20</v>
      </c>
      <c r="W165" s="76">
        <v>1</v>
      </c>
      <c r="X165" s="76">
        <v>34</v>
      </c>
      <c r="Y165" s="76">
        <v>16</v>
      </c>
      <c r="Z165" s="76">
        <v>42</v>
      </c>
      <c r="AA165" s="76">
        <v>2</v>
      </c>
      <c r="AB165" s="76">
        <v>3</v>
      </c>
      <c r="AC165" s="76">
        <v>1</v>
      </c>
      <c r="AD165" s="76">
        <v>90</v>
      </c>
      <c r="AE165" s="76">
        <v>10</v>
      </c>
      <c r="AF165" s="76">
        <v>2</v>
      </c>
      <c r="AG165" s="76">
        <v>4</v>
      </c>
      <c r="AH165" s="76">
        <v>6</v>
      </c>
      <c r="AI165" s="76">
        <v>2</v>
      </c>
      <c r="AJ165" s="76">
        <v>3</v>
      </c>
      <c r="AK165" s="76">
        <v>0</v>
      </c>
      <c r="AL165" s="76">
        <v>0</v>
      </c>
      <c r="AM165" s="76">
        <v>0</v>
      </c>
      <c r="AN165">
        <v>164</v>
      </c>
    </row>
    <row r="166" spans="1:40">
      <c r="A166" s="212"/>
      <c r="B166" s="152"/>
      <c r="C166" s="218"/>
      <c r="D166" s="219"/>
      <c r="E166" s="219"/>
      <c r="F166" s="219"/>
      <c r="G166" s="220"/>
      <c r="H166" s="75" t="s">
        <v>224</v>
      </c>
      <c r="I166" s="76">
        <f t="shared" si="4"/>
        <v>18786</v>
      </c>
      <c r="J166" s="76">
        <f t="shared" si="5"/>
        <v>18786</v>
      </c>
      <c r="K166" s="76">
        <v>280</v>
      </c>
      <c r="L166" s="76">
        <v>421</v>
      </c>
      <c r="M166" s="76">
        <v>76</v>
      </c>
      <c r="N166" s="76">
        <v>1070</v>
      </c>
      <c r="O166" s="76">
        <v>440</v>
      </c>
      <c r="P166" s="76">
        <v>92</v>
      </c>
      <c r="Q166" s="76">
        <v>936</v>
      </c>
      <c r="R166" s="76">
        <v>223</v>
      </c>
      <c r="S166" s="76">
        <v>1394</v>
      </c>
      <c r="T166" s="76">
        <v>337</v>
      </c>
      <c r="U166" s="76">
        <v>2633</v>
      </c>
      <c r="V166" s="76">
        <v>2036</v>
      </c>
      <c r="W166" s="76">
        <v>258</v>
      </c>
      <c r="X166" s="76">
        <v>731</v>
      </c>
      <c r="Y166" s="76">
        <v>519</v>
      </c>
      <c r="Z166" s="76">
        <v>745</v>
      </c>
      <c r="AA166" s="76">
        <v>376</v>
      </c>
      <c r="AB166" s="76">
        <v>1322</v>
      </c>
      <c r="AC166" s="76">
        <v>259</v>
      </c>
      <c r="AD166" s="76">
        <v>1351</v>
      </c>
      <c r="AE166" s="76">
        <v>160</v>
      </c>
      <c r="AF166" s="76">
        <v>326</v>
      </c>
      <c r="AG166" s="76">
        <v>160</v>
      </c>
      <c r="AH166" s="76">
        <v>581</v>
      </c>
      <c r="AI166" s="76">
        <v>102</v>
      </c>
      <c r="AJ166" s="76">
        <v>168</v>
      </c>
      <c r="AK166" s="76">
        <v>0</v>
      </c>
      <c r="AL166" s="76">
        <v>0</v>
      </c>
      <c r="AM166" s="76">
        <v>1790</v>
      </c>
      <c r="AN166">
        <v>165</v>
      </c>
    </row>
    <row r="167" spans="1:40">
      <c r="A167" s="212"/>
      <c r="B167" s="152"/>
      <c r="C167" s="218"/>
      <c r="D167" s="219"/>
      <c r="E167" s="219"/>
      <c r="F167" s="219"/>
      <c r="G167" s="220"/>
      <c r="H167" s="75" t="s">
        <v>225</v>
      </c>
      <c r="I167" s="76">
        <f t="shared" si="4"/>
        <v>59016</v>
      </c>
      <c r="J167" s="76">
        <f t="shared" si="5"/>
        <v>59016</v>
      </c>
      <c r="K167" s="76">
        <v>1828</v>
      </c>
      <c r="L167" s="76">
        <v>1352</v>
      </c>
      <c r="M167" s="76">
        <v>287</v>
      </c>
      <c r="N167" s="76">
        <v>3432</v>
      </c>
      <c r="O167" s="76">
        <v>1505</v>
      </c>
      <c r="P167" s="76">
        <v>527</v>
      </c>
      <c r="Q167" s="76">
        <v>5753</v>
      </c>
      <c r="R167" s="76">
        <v>1193</v>
      </c>
      <c r="S167" s="76">
        <v>2719</v>
      </c>
      <c r="T167" s="76">
        <v>1688</v>
      </c>
      <c r="U167" s="76">
        <v>6055</v>
      </c>
      <c r="V167" s="76">
        <v>5791</v>
      </c>
      <c r="W167" s="76">
        <v>2469</v>
      </c>
      <c r="X167" s="76">
        <v>3546</v>
      </c>
      <c r="Y167" s="76">
        <v>581</v>
      </c>
      <c r="Z167" s="76">
        <v>2857</v>
      </c>
      <c r="AA167" s="76">
        <v>1599</v>
      </c>
      <c r="AB167" s="76">
        <v>3207</v>
      </c>
      <c r="AC167" s="76">
        <v>584</v>
      </c>
      <c r="AD167" s="76">
        <v>3054</v>
      </c>
      <c r="AE167" s="76">
        <v>1606</v>
      </c>
      <c r="AF167" s="76">
        <v>1825</v>
      </c>
      <c r="AG167" s="76">
        <v>388</v>
      </c>
      <c r="AH167" s="76">
        <v>2374</v>
      </c>
      <c r="AI167" s="76">
        <v>760</v>
      </c>
      <c r="AJ167" s="76">
        <v>1536</v>
      </c>
      <c r="AK167" s="76">
        <v>0</v>
      </c>
      <c r="AL167" s="76">
        <v>0</v>
      </c>
      <c r="AM167" s="76">
        <v>500</v>
      </c>
      <c r="AN167">
        <v>166</v>
      </c>
    </row>
    <row r="168" spans="1:40">
      <c r="A168" s="212"/>
      <c r="B168" s="152"/>
      <c r="C168" s="218"/>
      <c r="D168" s="219"/>
      <c r="E168" s="219"/>
      <c r="F168" s="219"/>
      <c r="G168" s="220"/>
      <c r="H168" s="75" t="s">
        <v>226</v>
      </c>
      <c r="I168" s="76">
        <f t="shared" si="4"/>
        <v>8151</v>
      </c>
      <c r="J168" s="76">
        <f t="shared" si="5"/>
        <v>8151</v>
      </c>
      <c r="K168" s="76">
        <v>300</v>
      </c>
      <c r="L168" s="76">
        <v>222</v>
      </c>
      <c r="M168" s="76">
        <v>105</v>
      </c>
      <c r="N168" s="76">
        <v>208</v>
      </c>
      <c r="O168" s="76">
        <v>248</v>
      </c>
      <c r="P168" s="76">
        <v>130</v>
      </c>
      <c r="Q168" s="76">
        <v>711</v>
      </c>
      <c r="R168" s="76">
        <v>127</v>
      </c>
      <c r="S168" s="76">
        <v>813</v>
      </c>
      <c r="T168" s="76">
        <v>306</v>
      </c>
      <c r="U168" s="76">
        <v>274</v>
      </c>
      <c r="V168" s="76">
        <v>234</v>
      </c>
      <c r="W168" s="76">
        <v>333</v>
      </c>
      <c r="X168" s="76">
        <v>924</v>
      </c>
      <c r="Y168" s="76">
        <v>264</v>
      </c>
      <c r="Z168" s="76">
        <v>801</v>
      </c>
      <c r="AA168" s="76">
        <v>94</v>
      </c>
      <c r="AB168" s="76">
        <v>846</v>
      </c>
      <c r="AC168" s="76">
        <v>159</v>
      </c>
      <c r="AD168" s="76">
        <v>305</v>
      </c>
      <c r="AE168" s="76">
        <v>402</v>
      </c>
      <c r="AF168" s="76">
        <v>163</v>
      </c>
      <c r="AG168" s="76">
        <v>31</v>
      </c>
      <c r="AH168" s="76">
        <v>17</v>
      </c>
      <c r="AI168" s="76">
        <v>61</v>
      </c>
      <c r="AJ168" s="76">
        <v>55</v>
      </c>
      <c r="AK168" s="76">
        <v>0</v>
      </c>
      <c r="AL168" s="76">
        <v>0</v>
      </c>
      <c r="AM168" s="76">
        <v>18</v>
      </c>
      <c r="AN168">
        <v>167</v>
      </c>
    </row>
    <row r="169" spans="1:40">
      <c r="A169" s="212"/>
      <c r="B169" s="152"/>
      <c r="C169" s="218"/>
      <c r="D169" s="219"/>
      <c r="E169" s="219"/>
      <c r="F169" s="219"/>
      <c r="G169" s="220"/>
      <c r="H169" s="75" t="s">
        <v>49</v>
      </c>
      <c r="I169" s="76">
        <f t="shared" si="4"/>
        <v>3896</v>
      </c>
      <c r="J169" s="76">
        <f t="shared" si="5"/>
        <v>3896</v>
      </c>
      <c r="K169" s="76">
        <v>101</v>
      </c>
      <c r="L169" s="76">
        <v>91</v>
      </c>
      <c r="M169" s="76">
        <v>35</v>
      </c>
      <c r="N169" s="76">
        <v>105</v>
      </c>
      <c r="O169" s="76">
        <v>91</v>
      </c>
      <c r="P169" s="76">
        <v>75</v>
      </c>
      <c r="Q169" s="76">
        <v>140</v>
      </c>
      <c r="R169" s="76">
        <v>61</v>
      </c>
      <c r="S169" s="76">
        <v>120</v>
      </c>
      <c r="T169" s="76">
        <v>111</v>
      </c>
      <c r="U169" s="76">
        <v>109</v>
      </c>
      <c r="V169" s="76">
        <v>106</v>
      </c>
      <c r="W169" s="76">
        <v>98</v>
      </c>
      <c r="X169" s="76">
        <v>133</v>
      </c>
      <c r="Y169" s="76">
        <v>41</v>
      </c>
      <c r="Z169" s="76">
        <v>137</v>
      </c>
      <c r="AA169" s="76">
        <v>84</v>
      </c>
      <c r="AB169" s="76">
        <v>158</v>
      </c>
      <c r="AC169" s="76">
        <v>101</v>
      </c>
      <c r="AD169" s="76">
        <v>113</v>
      </c>
      <c r="AE169" s="76">
        <v>178</v>
      </c>
      <c r="AF169" s="76">
        <v>70</v>
      </c>
      <c r="AG169" s="76">
        <v>36</v>
      </c>
      <c r="AH169" s="76">
        <v>41</v>
      </c>
      <c r="AI169" s="76">
        <v>37</v>
      </c>
      <c r="AJ169" s="76">
        <v>40</v>
      </c>
      <c r="AK169" s="76">
        <v>1</v>
      </c>
      <c r="AL169" s="76">
        <v>0</v>
      </c>
      <c r="AM169" s="76">
        <v>1483</v>
      </c>
      <c r="AN169">
        <v>168</v>
      </c>
    </row>
    <row r="170" spans="1:40">
      <c r="A170" s="212"/>
      <c r="B170" s="152"/>
      <c r="C170" s="218"/>
      <c r="D170" s="219"/>
      <c r="E170" s="219"/>
      <c r="F170" s="219"/>
      <c r="G170" s="220"/>
      <c r="H170" s="75" t="s">
        <v>227</v>
      </c>
      <c r="I170" s="76">
        <f t="shared" si="4"/>
        <v>5914</v>
      </c>
      <c r="J170" s="76">
        <f t="shared" si="5"/>
        <v>5914</v>
      </c>
      <c r="K170" s="76">
        <v>199</v>
      </c>
      <c r="L170" s="76">
        <v>216</v>
      </c>
      <c r="M170" s="76">
        <v>49</v>
      </c>
      <c r="N170" s="76">
        <v>346</v>
      </c>
      <c r="O170" s="76">
        <v>209</v>
      </c>
      <c r="P170" s="76">
        <v>109</v>
      </c>
      <c r="Q170" s="76">
        <v>353</v>
      </c>
      <c r="R170" s="76">
        <v>169</v>
      </c>
      <c r="S170" s="76">
        <v>300</v>
      </c>
      <c r="T170" s="76">
        <v>284</v>
      </c>
      <c r="U170" s="76">
        <v>309</v>
      </c>
      <c r="V170" s="76">
        <v>307</v>
      </c>
      <c r="W170" s="76">
        <v>278</v>
      </c>
      <c r="X170" s="76">
        <v>388</v>
      </c>
      <c r="Y170" s="76">
        <v>104</v>
      </c>
      <c r="Z170" s="76">
        <v>325</v>
      </c>
      <c r="AA170" s="76">
        <v>213</v>
      </c>
      <c r="AB170" s="76">
        <v>600</v>
      </c>
      <c r="AC170" s="76">
        <v>163</v>
      </c>
      <c r="AD170" s="76">
        <v>240</v>
      </c>
      <c r="AE170" s="76">
        <v>267</v>
      </c>
      <c r="AF170" s="76">
        <v>164</v>
      </c>
      <c r="AG170" s="76">
        <v>49</v>
      </c>
      <c r="AH170" s="76">
        <v>91</v>
      </c>
      <c r="AI170" s="76">
        <v>107</v>
      </c>
      <c r="AJ170" s="76">
        <v>71</v>
      </c>
      <c r="AK170" s="76">
        <v>0</v>
      </c>
      <c r="AL170" s="76">
        <v>0</v>
      </c>
      <c r="AM170" s="76">
        <v>4</v>
      </c>
      <c r="AN170">
        <v>169</v>
      </c>
    </row>
    <row r="171" spans="1:40">
      <c r="A171" s="212"/>
      <c r="B171" s="152"/>
      <c r="C171" s="218"/>
      <c r="D171" s="219"/>
      <c r="E171" s="219"/>
      <c r="F171" s="219"/>
      <c r="G171" s="220"/>
      <c r="H171" s="75" t="s">
        <v>228</v>
      </c>
      <c r="I171" s="76">
        <f t="shared" si="4"/>
        <v>141</v>
      </c>
      <c r="J171" s="76">
        <f t="shared" si="5"/>
        <v>141</v>
      </c>
      <c r="K171" s="76">
        <v>0</v>
      </c>
      <c r="L171" s="76">
        <v>10</v>
      </c>
      <c r="M171" s="76"/>
      <c r="N171" s="76">
        <v>7</v>
      </c>
      <c r="O171" s="76">
        <v>0</v>
      </c>
      <c r="P171" s="76">
        <v>2</v>
      </c>
      <c r="Q171" s="76">
        <v>24</v>
      </c>
      <c r="R171" s="76">
        <v>10</v>
      </c>
      <c r="S171" s="76">
        <v>3</v>
      </c>
      <c r="T171" s="76">
        <v>7</v>
      </c>
      <c r="U171" s="76">
        <v>2</v>
      </c>
      <c r="V171" s="76">
        <v>6</v>
      </c>
      <c r="W171" s="76">
        <v>1</v>
      </c>
      <c r="X171" s="76">
        <v>10</v>
      </c>
      <c r="Y171" s="76">
        <v>9</v>
      </c>
      <c r="Z171" s="76">
        <v>11</v>
      </c>
      <c r="AA171" s="76">
        <v>4</v>
      </c>
      <c r="AB171" s="76">
        <v>3</v>
      </c>
      <c r="AC171" s="76">
        <v>9</v>
      </c>
      <c r="AD171" s="76">
        <v>20</v>
      </c>
      <c r="AE171" s="76">
        <v>0</v>
      </c>
      <c r="AF171" s="76">
        <v>0</v>
      </c>
      <c r="AG171" s="76">
        <v>0</v>
      </c>
      <c r="AH171" s="76">
        <v>1</v>
      </c>
      <c r="AI171" s="76">
        <v>1</v>
      </c>
      <c r="AJ171" s="76">
        <v>0</v>
      </c>
      <c r="AK171" s="76">
        <v>0</v>
      </c>
      <c r="AL171" s="76">
        <v>0</v>
      </c>
      <c r="AM171" s="76">
        <v>1</v>
      </c>
      <c r="AN171">
        <v>170</v>
      </c>
    </row>
    <row r="172" spans="1:40">
      <c r="A172" s="212"/>
      <c r="B172" s="152"/>
      <c r="C172" s="218"/>
      <c r="D172" s="219"/>
      <c r="E172" s="219"/>
      <c r="F172" s="219"/>
      <c r="G172" s="220"/>
      <c r="H172" s="75" t="s">
        <v>229</v>
      </c>
      <c r="I172" s="76">
        <f t="shared" si="4"/>
        <v>7</v>
      </c>
      <c r="J172" s="76">
        <f t="shared" si="5"/>
        <v>7</v>
      </c>
      <c r="K172" s="76">
        <v>0</v>
      </c>
      <c r="L172" s="76">
        <v>0</v>
      </c>
      <c r="M172" s="76"/>
      <c r="N172" s="76">
        <v>2</v>
      </c>
      <c r="O172" s="76">
        <v>0</v>
      </c>
      <c r="P172" s="76">
        <v>0</v>
      </c>
      <c r="Q172" s="76">
        <v>0</v>
      </c>
      <c r="R172" s="76">
        <v>0</v>
      </c>
      <c r="S172" s="76">
        <v>0</v>
      </c>
      <c r="T172" s="76">
        <v>0</v>
      </c>
      <c r="U172" s="76">
        <v>0</v>
      </c>
      <c r="V172" s="76">
        <v>1</v>
      </c>
      <c r="W172" s="76">
        <v>0</v>
      </c>
      <c r="X172" s="76">
        <v>0</v>
      </c>
      <c r="Y172" s="76">
        <v>0</v>
      </c>
      <c r="Z172" s="76">
        <v>2</v>
      </c>
      <c r="AA172" s="76">
        <v>0</v>
      </c>
      <c r="AB172" s="76">
        <v>0</v>
      </c>
      <c r="AC172" s="76">
        <v>0</v>
      </c>
      <c r="AD172" s="76">
        <v>0</v>
      </c>
      <c r="AE172" s="76">
        <v>0</v>
      </c>
      <c r="AF172" s="76">
        <v>1</v>
      </c>
      <c r="AG172" s="76">
        <v>1</v>
      </c>
      <c r="AH172" s="76">
        <v>0</v>
      </c>
      <c r="AI172" s="76">
        <v>0</v>
      </c>
      <c r="AJ172" s="76">
        <v>0</v>
      </c>
      <c r="AK172" s="76">
        <v>0</v>
      </c>
      <c r="AL172" s="76">
        <v>0</v>
      </c>
      <c r="AM172" s="76">
        <v>0</v>
      </c>
      <c r="AN172">
        <v>171</v>
      </c>
    </row>
    <row r="173" spans="1:40" ht="15.75">
      <c r="A173" s="212"/>
      <c r="B173" s="152"/>
      <c r="C173" s="221"/>
      <c r="D173" s="222"/>
      <c r="E173" s="222"/>
      <c r="F173" s="222"/>
      <c r="G173" s="223"/>
      <c r="H173" s="77" t="s">
        <v>230</v>
      </c>
      <c r="I173" s="68">
        <f t="shared" si="4"/>
        <v>96328</v>
      </c>
      <c r="J173" s="68">
        <f t="shared" si="5"/>
        <v>96328</v>
      </c>
      <c r="K173" s="68">
        <v>2717</v>
      </c>
      <c r="L173" s="68">
        <v>2317</v>
      </c>
      <c r="M173" s="68">
        <v>556</v>
      </c>
      <c r="N173" s="68">
        <v>5189</v>
      </c>
      <c r="O173" s="68">
        <v>2497</v>
      </c>
      <c r="P173" s="68">
        <v>936</v>
      </c>
      <c r="Q173" s="68">
        <v>7930</v>
      </c>
      <c r="R173" s="68">
        <v>1792</v>
      </c>
      <c r="S173" s="68">
        <v>5368</v>
      </c>
      <c r="T173" s="68">
        <v>2734</v>
      </c>
      <c r="U173" s="68">
        <v>9413</v>
      </c>
      <c r="V173" s="68">
        <v>8503</v>
      </c>
      <c r="W173" s="68">
        <v>3438</v>
      </c>
      <c r="X173" s="68">
        <v>5776</v>
      </c>
      <c r="Y173" s="68">
        <v>1548</v>
      </c>
      <c r="Z173" s="68">
        <v>4933</v>
      </c>
      <c r="AA173" s="68">
        <v>2373</v>
      </c>
      <c r="AB173" s="68">
        <v>6153</v>
      </c>
      <c r="AC173" s="68">
        <v>1276</v>
      </c>
      <c r="AD173" s="68">
        <v>5179</v>
      </c>
      <c r="AE173" s="68">
        <v>2623</v>
      </c>
      <c r="AF173" s="68">
        <v>2552</v>
      </c>
      <c r="AG173" s="68">
        <v>669</v>
      </c>
      <c r="AH173" s="68">
        <v>3111</v>
      </c>
      <c r="AI173" s="68">
        <v>1070</v>
      </c>
      <c r="AJ173" s="68">
        <v>1876</v>
      </c>
      <c r="AK173" s="68">
        <v>3</v>
      </c>
      <c r="AL173" s="68">
        <v>0</v>
      </c>
      <c r="AM173" s="68">
        <v>3796</v>
      </c>
      <c r="AN173">
        <v>172</v>
      </c>
    </row>
    <row r="174" spans="1:40">
      <c r="A174" s="212"/>
      <c r="B174" s="151" t="s">
        <v>231</v>
      </c>
      <c r="C174" s="224" t="s">
        <v>232</v>
      </c>
      <c r="D174" s="227" t="s">
        <v>233</v>
      </c>
      <c r="E174" s="228"/>
      <c r="F174" s="230" t="s">
        <v>222</v>
      </c>
      <c r="G174" s="231"/>
      <c r="H174" s="78" t="s">
        <v>234</v>
      </c>
      <c r="I174" s="76">
        <f t="shared" si="4"/>
        <v>1623</v>
      </c>
      <c r="J174" s="76">
        <f t="shared" si="5"/>
        <v>1623</v>
      </c>
      <c r="K174" s="76">
        <v>0</v>
      </c>
      <c r="L174" s="76">
        <v>0</v>
      </c>
      <c r="M174" s="76"/>
      <c r="N174" s="76">
        <v>8</v>
      </c>
      <c r="O174" s="76">
        <v>0</v>
      </c>
      <c r="P174" s="76">
        <v>0</v>
      </c>
      <c r="Q174" s="76">
        <v>19</v>
      </c>
      <c r="R174" s="76">
        <v>0</v>
      </c>
      <c r="S174" s="76">
        <v>2</v>
      </c>
      <c r="T174" s="76">
        <v>0</v>
      </c>
      <c r="U174" s="76">
        <v>5</v>
      </c>
      <c r="V174" s="76">
        <v>60</v>
      </c>
      <c r="W174" s="76">
        <v>1</v>
      </c>
      <c r="X174" s="76">
        <v>170</v>
      </c>
      <c r="Y174" s="76">
        <v>273</v>
      </c>
      <c r="Z174" s="76">
        <v>855</v>
      </c>
      <c r="AA174" s="76">
        <v>6</v>
      </c>
      <c r="AB174" s="76">
        <v>128</v>
      </c>
      <c r="AC174" s="76">
        <v>0</v>
      </c>
      <c r="AD174" s="76">
        <v>45</v>
      </c>
      <c r="AE174" s="76">
        <v>0</v>
      </c>
      <c r="AF174" s="76">
        <v>0</v>
      </c>
      <c r="AG174" s="76">
        <v>2</v>
      </c>
      <c r="AH174" s="76">
        <v>0</v>
      </c>
      <c r="AI174" s="76">
        <v>0</v>
      </c>
      <c r="AJ174" s="76">
        <v>0</v>
      </c>
      <c r="AK174" s="76">
        <v>49</v>
      </c>
      <c r="AL174" s="76">
        <v>0</v>
      </c>
      <c r="AM174" s="76"/>
      <c r="AN174">
        <v>173</v>
      </c>
    </row>
    <row r="175" spans="1:40">
      <c r="A175" s="212"/>
      <c r="B175" s="152"/>
      <c r="C175" s="225"/>
      <c r="D175" s="204"/>
      <c r="E175" s="229"/>
      <c r="F175" s="210" t="s">
        <v>223</v>
      </c>
      <c r="G175" s="211" t="s">
        <v>223</v>
      </c>
      <c r="H175" s="78" t="s">
        <v>235</v>
      </c>
      <c r="I175" s="76">
        <f t="shared" si="4"/>
        <v>11866</v>
      </c>
      <c r="J175" s="76">
        <f t="shared" si="5"/>
        <v>11866</v>
      </c>
      <c r="K175" s="76">
        <v>433</v>
      </c>
      <c r="L175" s="76">
        <v>67</v>
      </c>
      <c r="M175" s="76">
        <v>155</v>
      </c>
      <c r="N175" s="76">
        <v>376</v>
      </c>
      <c r="O175" s="76">
        <v>121</v>
      </c>
      <c r="P175" s="76">
        <v>44</v>
      </c>
      <c r="Q175" s="76">
        <v>350</v>
      </c>
      <c r="R175" s="76">
        <v>116</v>
      </c>
      <c r="S175" s="76">
        <v>458</v>
      </c>
      <c r="T175" s="76">
        <v>43</v>
      </c>
      <c r="U175" s="76">
        <v>1187</v>
      </c>
      <c r="V175" s="76">
        <v>399</v>
      </c>
      <c r="W175" s="76">
        <v>148</v>
      </c>
      <c r="X175" s="76">
        <v>1625</v>
      </c>
      <c r="Y175" s="76">
        <v>1481</v>
      </c>
      <c r="Z175" s="76">
        <v>2324</v>
      </c>
      <c r="AA175" s="76">
        <v>33</v>
      </c>
      <c r="AB175" s="76">
        <v>185</v>
      </c>
      <c r="AC175" s="76">
        <v>140</v>
      </c>
      <c r="AD175" s="76">
        <v>1548</v>
      </c>
      <c r="AE175" s="76">
        <v>144</v>
      </c>
      <c r="AF175" s="76">
        <v>120</v>
      </c>
      <c r="AG175" s="76">
        <v>63</v>
      </c>
      <c r="AH175" s="76">
        <v>87</v>
      </c>
      <c r="AI175" s="76">
        <v>80</v>
      </c>
      <c r="AJ175" s="76">
        <v>134</v>
      </c>
      <c r="AK175" s="76">
        <v>5</v>
      </c>
      <c r="AL175" s="76">
        <v>0</v>
      </c>
      <c r="AM175" s="76"/>
      <c r="AN175">
        <v>174</v>
      </c>
    </row>
    <row r="176" spans="1:40">
      <c r="A176" s="212"/>
      <c r="B176" s="152"/>
      <c r="C176" s="225"/>
      <c r="D176" s="204"/>
      <c r="E176" s="229"/>
      <c r="F176" s="210" t="s">
        <v>225</v>
      </c>
      <c r="G176" s="211" t="s">
        <v>225</v>
      </c>
      <c r="H176" s="79" t="s">
        <v>236</v>
      </c>
      <c r="I176" s="76">
        <f t="shared" si="4"/>
        <v>513826</v>
      </c>
      <c r="J176" s="76">
        <f t="shared" si="5"/>
        <v>513826</v>
      </c>
      <c r="K176" s="76">
        <v>13842</v>
      </c>
      <c r="L176" s="76">
        <v>17851</v>
      </c>
      <c r="M176" s="76">
        <v>940</v>
      </c>
      <c r="N176" s="76">
        <v>32525</v>
      </c>
      <c r="O176" s="76">
        <v>35605</v>
      </c>
      <c r="P176" s="76">
        <v>10295</v>
      </c>
      <c r="Q176" s="76">
        <v>24626</v>
      </c>
      <c r="R176" s="76">
        <v>23515</v>
      </c>
      <c r="S176" s="76">
        <v>22603</v>
      </c>
      <c r="T176" s="76">
        <v>26076</v>
      </c>
      <c r="U176" s="76">
        <v>29188</v>
      </c>
      <c r="V176" s="76">
        <v>24414</v>
      </c>
      <c r="W176" s="76">
        <v>7771</v>
      </c>
      <c r="X176" s="76">
        <v>48989</v>
      </c>
      <c r="Y176" s="76">
        <v>14510</v>
      </c>
      <c r="Z176" s="76">
        <v>63683</v>
      </c>
      <c r="AA176" s="76">
        <v>19268</v>
      </c>
      <c r="AB176" s="76">
        <v>16834</v>
      </c>
      <c r="AC176" s="76">
        <v>4420</v>
      </c>
      <c r="AD176" s="76">
        <v>29621</v>
      </c>
      <c r="AE176" s="76">
        <v>6648</v>
      </c>
      <c r="AF176" s="76">
        <v>5210</v>
      </c>
      <c r="AG176" s="76">
        <v>4348</v>
      </c>
      <c r="AH176" s="76">
        <v>5138</v>
      </c>
      <c r="AI176" s="76">
        <v>10824</v>
      </c>
      <c r="AJ176" s="76">
        <v>15066</v>
      </c>
      <c r="AK176" s="76">
        <v>16</v>
      </c>
      <c r="AL176" s="76">
        <v>0</v>
      </c>
      <c r="AM176" s="76"/>
      <c r="AN176">
        <v>175</v>
      </c>
    </row>
    <row r="177" spans="1:40" ht="22.5">
      <c r="A177" s="212"/>
      <c r="B177" s="152"/>
      <c r="C177" s="225"/>
      <c r="D177" s="204"/>
      <c r="E177" s="229"/>
      <c r="F177" s="210" t="s">
        <v>237</v>
      </c>
      <c r="G177" s="211" t="s">
        <v>237</v>
      </c>
      <c r="H177" s="79" t="s">
        <v>238</v>
      </c>
      <c r="I177" s="76">
        <f t="shared" si="4"/>
        <v>122434</v>
      </c>
      <c r="J177" s="76">
        <f t="shared" si="5"/>
        <v>122434</v>
      </c>
      <c r="K177" s="76">
        <v>3579</v>
      </c>
      <c r="L177" s="76">
        <v>1496</v>
      </c>
      <c r="M177" s="76">
        <v>684</v>
      </c>
      <c r="N177" s="76">
        <v>7195</v>
      </c>
      <c r="O177" s="76">
        <v>5968</v>
      </c>
      <c r="P177" s="76">
        <v>1335</v>
      </c>
      <c r="Q177" s="76">
        <v>5909</v>
      </c>
      <c r="R177" s="76">
        <v>3541</v>
      </c>
      <c r="S177" s="76">
        <v>8339</v>
      </c>
      <c r="T177" s="76">
        <v>1653</v>
      </c>
      <c r="U177" s="76">
        <v>13825</v>
      </c>
      <c r="V177" s="76">
        <v>6620</v>
      </c>
      <c r="W177" s="76">
        <v>721</v>
      </c>
      <c r="X177" s="76">
        <v>14402</v>
      </c>
      <c r="Y177" s="76">
        <v>11315</v>
      </c>
      <c r="Z177" s="76">
        <v>15386</v>
      </c>
      <c r="AA177" s="76">
        <v>3882</v>
      </c>
      <c r="AB177" s="76">
        <v>1950</v>
      </c>
      <c r="AC177" s="76">
        <v>802</v>
      </c>
      <c r="AD177" s="76">
        <v>6561</v>
      </c>
      <c r="AE177" s="76">
        <v>724</v>
      </c>
      <c r="AF177" s="76">
        <v>323</v>
      </c>
      <c r="AG177" s="76">
        <v>1035</v>
      </c>
      <c r="AH177" s="76">
        <v>1030</v>
      </c>
      <c r="AI177" s="76">
        <v>1640</v>
      </c>
      <c r="AJ177" s="76">
        <v>2369</v>
      </c>
      <c r="AK177" s="76">
        <v>147</v>
      </c>
      <c r="AL177" s="76">
        <v>3</v>
      </c>
      <c r="AM177" s="76"/>
      <c r="AN177">
        <v>176</v>
      </c>
    </row>
    <row r="178" spans="1:40" ht="22.5">
      <c r="A178" s="212"/>
      <c r="B178" s="152"/>
      <c r="C178" s="225"/>
      <c r="D178" s="204"/>
      <c r="E178" s="229"/>
      <c r="F178" s="210" t="s">
        <v>227</v>
      </c>
      <c r="G178" s="211" t="s">
        <v>227</v>
      </c>
      <c r="H178" s="79" t="s">
        <v>239</v>
      </c>
      <c r="I178" s="76">
        <f t="shared" si="4"/>
        <v>196158</v>
      </c>
      <c r="J178" s="76">
        <f t="shared" si="5"/>
        <v>196158</v>
      </c>
      <c r="K178" s="76">
        <v>7013</v>
      </c>
      <c r="L178" s="76">
        <v>2625</v>
      </c>
      <c r="M178" s="76">
        <v>1676</v>
      </c>
      <c r="N178" s="76">
        <v>8129</v>
      </c>
      <c r="O178" s="76">
        <v>2969</v>
      </c>
      <c r="P178" s="76">
        <v>1862</v>
      </c>
      <c r="Q178" s="76">
        <v>20084</v>
      </c>
      <c r="R178" s="76">
        <v>12193</v>
      </c>
      <c r="S178" s="76">
        <v>13935</v>
      </c>
      <c r="T178" s="76">
        <v>4210</v>
      </c>
      <c r="U178" s="76">
        <v>11894</v>
      </c>
      <c r="V178" s="76">
        <v>11533</v>
      </c>
      <c r="W178" s="76">
        <v>636</v>
      </c>
      <c r="X178" s="76">
        <v>32597</v>
      </c>
      <c r="Y178" s="76">
        <v>11635</v>
      </c>
      <c r="Z178" s="76">
        <v>28877</v>
      </c>
      <c r="AA178" s="76">
        <v>1898</v>
      </c>
      <c r="AB178" s="76">
        <v>2597</v>
      </c>
      <c r="AC178" s="76">
        <v>1140</v>
      </c>
      <c r="AD178" s="76">
        <v>7467</v>
      </c>
      <c r="AE178" s="76">
        <v>697</v>
      </c>
      <c r="AF178" s="76">
        <v>602</v>
      </c>
      <c r="AG178" s="76">
        <v>2355</v>
      </c>
      <c r="AH178" s="76">
        <v>1694</v>
      </c>
      <c r="AI178" s="76">
        <v>2769</v>
      </c>
      <c r="AJ178" s="76">
        <v>3005</v>
      </c>
      <c r="AK178" s="76">
        <v>65</v>
      </c>
      <c r="AL178" s="76">
        <v>1</v>
      </c>
      <c r="AM178" s="76"/>
      <c r="AN178">
        <v>177</v>
      </c>
    </row>
    <row r="179" spans="1:40" ht="22.5">
      <c r="A179" s="212"/>
      <c r="B179" s="152"/>
      <c r="C179" s="225"/>
      <c r="D179" s="204"/>
      <c r="E179" s="229"/>
      <c r="F179" s="210" t="s">
        <v>228</v>
      </c>
      <c r="G179" s="211" t="s">
        <v>228</v>
      </c>
      <c r="H179" s="79" t="s">
        <v>240</v>
      </c>
      <c r="I179" s="76">
        <f t="shared" si="4"/>
        <v>16430</v>
      </c>
      <c r="J179" s="76">
        <f t="shared" si="5"/>
        <v>16430</v>
      </c>
      <c r="K179" s="76">
        <v>0</v>
      </c>
      <c r="L179" s="76">
        <v>1080</v>
      </c>
      <c r="M179" s="76"/>
      <c r="N179" s="76">
        <v>1179</v>
      </c>
      <c r="O179" s="76">
        <v>0</v>
      </c>
      <c r="P179" s="76">
        <v>11</v>
      </c>
      <c r="Q179" s="76">
        <v>2629</v>
      </c>
      <c r="R179" s="76">
        <v>266</v>
      </c>
      <c r="S179" s="76">
        <v>586</v>
      </c>
      <c r="T179" s="76">
        <v>115</v>
      </c>
      <c r="U179" s="76">
        <v>1775</v>
      </c>
      <c r="V179" s="76">
        <v>339</v>
      </c>
      <c r="W179" s="76">
        <v>0</v>
      </c>
      <c r="X179" s="76">
        <v>1023</v>
      </c>
      <c r="Y179" s="76">
        <v>759</v>
      </c>
      <c r="Z179" s="76">
        <v>3896</v>
      </c>
      <c r="AA179" s="76">
        <v>51</v>
      </c>
      <c r="AB179" s="76">
        <v>28</v>
      </c>
      <c r="AC179" s="76">
        <v>21</v>
      </c>
      <c r="AD179" s="76">
        <v>2580</v>
      </c>
      <c r="AE179" s="76">
        <v>0</v>
      </c>
      <c r="AF179" s="76">
        <v>21</v>
      </c>
      <c r="AG179" s="76">
        <v>0</v>
      </c>
      <c r="AH179" s="76">
        <v>0</v>
      </c>
      <c r="AI179" s="76">
        <v>71</v>
      </c>
      <c r="AJ179" s="76">
        <v>0</v>
      </c>
      <c r="AK179" s="76">
        <v>0</v>
      </c>
      <c r="AL179" s="76">
        <v>0</v>
      </c>
      <c r="AM179" s="76"/>
      <c r="AN179">
        <v>178</v>
      </c>
    </row>
    <row r="180" spans="1:40" ht="15.75">
      <c r="A180" s="212"/>
      <c r="B180" s="152"/>
      <c r="C180" s="225"/>
      <c r="D180" s="201"/>
      <c r="E180" s="202"/>
      <c r="F180" s="202"/>
      <c r="G180" s="203"/>
      <c r="H180" s="80" t="s">
        <v>241</v>
      </c>
      <c r="I180" s="67">
        <f t="shared" si="4"/>
        <v>862337</v>
      </c>
      <c r="J180" s="67">
        <f t="shared" si="5"/>
        <v>862337</v>
      </c>
      <c r="K180" s="67">
        <v>24867</v>
      </c>
      <c r="L180" s="67">
        <v>23119</v>
      </c>
      <c r="M180" s="67">
        <v>3455</v>
      </c>
      <c r="N180" s="67">
        <v>49412</v>
      </c>
      <c r="O180" s="67">
        <v>44663</v>
      </c>
      <c r="P180" s="67">
        <v>13547</v>
      </c>
      <c r="Q180" s="67">
        <v>53617</v>
      </c>
      <c r="R180" s="67">
        <v>39631</v>
      </c>
      <c r="S180" s="67">
        <v>45923</v>
      </c>
      <c r="T180" s="67">
        <v>32097</v>
      </c>
      <c r="U180" s="67">
        <v>57874</v>
      </c>
      <c r="V180" s="67">
        <v>43365</v>
      </c>
      <c r="W180" s="67">
        <v>9277</v>
      </c>
      <c r="X180" s="67">
        <v>98806</v>
      </c>
      <c r="Y180" s="67">
        <v>39973</v>
      </c>
      <c r="Z180" s="67">
        <v>115021</v>
      </c>
      <c r="AA180" s="67">
        <v>25138</v>
      </c>
      <c r="AB180" s="67">
        <v>21722</v>
      </c>
      <c r="AC180" s="67">
        <v>6523</v>
      </c>
      <c r="AD180" s="67">
        <v>47822</v>
      </c>
      <c r="AE180" s="67">
        <v>8213</v>
      </c>
      <c r="AF180" s="67">
        <v>6276</v>
      </c>
      <c r="AG180" s="67">
        <v>7803</v>
      </c>
      <c r="AH180" s="67">
        <v>7949</v>
      </c>
      <c r="AI180" s="67">
        <v>15384</v>
      </c>
      <c r="AJ180" s="67">
        <v>20574</v>
      </c>
      <c r="AK180" s="67">
        <v>282</v>
      </c>
      <c r="AL180" s="67">
        <v>4</v>
      </c>
      <c r="AM180" s="67"/>
      <c r="AN180">
        <v>179</v>
      </c>
    </row>
    <row r="181" spans="1:40">
      <c r="A181" s="212"/>
      <c r="B181" s="152"/>
      <c r="C181" s="225"/>
      <c r="D181" s="204"/>
      <c r="E181" s="205"/>
      <c r="F181" s="208" t="s">
        <v>242</v>
      </c>
      <c r="G181" s="209"/>
      <c r="H181" s="75" t="s">
        <v>243</v>
      </c>
      <c r="I181" s="76">
        <f t="shared" si="4"/>
        <v>790468</v>
      </c>
      <c r="J181" s="76">
        <f t="shared" si="5"/>
        <v>790468</v>
      </c>
      <c r="K181" s="76">
        <v>25794</v>
      </c>
      <c r="L181" s="76">
        <v>16783</v>
      </c>
      <c r="M181" s="76">
        <v>3471</v>
      </c>
      <c r="N181" s="76">
        <v>43413</v>
      </c>
      <c r="O181" s="76">
        <v>28464</v>
      </c>
      <c r="P181" s="76">
        <v>6240</v>
      </c>
      <c r="Q181" s="76">
        <v>54299</v>
      </c>
      <c r="R181" s="76">
        <v>38408</v>
      </c>
      <c r="S181" s="76">
        <v>44299</v>
      </c>
      <c r="T181" s="76">
        <v>20553</v>
      </c>
      <c r="U181" s="76">
        <v>54184</v>
      </c>
      <c r="V181" s="76">
        <v>38078</v>
      </c>
      <c r="W181" s="76">
        <v>9614</v>
      </c>
      <c r="X181" s="76">
        <v>99281</v>
      </c>
      <c r="Y181" s="76">
        <v>39136</v>
      </c>
      <c r="Z181" s="76">
        <v>126151</v>
      </c>
      <c r="AA181" s="76">
        <v>17964</v>
      </c>
      <c r="AB181" s="76">
        <v>22769</v>
      </c>
      <c r="AC181" s="76">
        <v>5882</v>
      </c>
      <c r="AD181" s="76">
        <v>42756</v>
      </c>
      <c r="AE181" s="76">
        <v>6669</v>
      </c>
      <c r="AF181" s="76">
        <v>5973</v>
      </c>
      <c r="AG181" s="76">
        <v>7507</v>
      </c>
      <c r="AH181" s="76">
        <v>7882</v>
      </c>
      <c r="AI181" s="76">
        <v>9786</v>
      </c>
      <c r="AJ181" s="76">
        <v>14338</v>
      </c>
      <c r="AK181" s="76">
        <v>770</v>
      </c>
      <c r="AL181" s="76">
        <v>4</v>
      </c>
      <c r="AM181" s="76"/>
      <c r="AN181">
        <v>180</v>
      </c>
    </row>
    <row r="182" spans="1:40">
      <c r="A182" s="212"/>
      <c r="B182" s="152"/>
      <c r="C182" s="225"/>
      <c r="D182" s="204"/>
      <c r="E182" s="205"/>
      <c r="F182" s="208" t="s">
        <v>244</v>
      </c>
      <c r="G182" s="209"/>
      <c r="H182" s="81" t="s">
        <v>244</v>
      </c>
      <c r="I182" s="82">
        <f t="shared" si="4"/>
        <v>101299</v>
      </c>
      <c r="J182" s="82">
        <f t="shared" si="5"/>
        <v>101299</v>
      </c>
      <c r="K182" s="82">
        <v>532</v>
      </c>
      <c r="L182" s="82">
        <v>6444</v>
      </c>
      <c r="M182" s="82">
        <v>7</v>
      </c>
      <c r="N182" s="82">
        <v>6170</v>
      </c>
      <c r="O182" s="82">
        <v>16363</v>
      </c>
      <c r="P182" s="82">
        <v>7551</v>
      </c>
      <c r="Q182" s="82">
        <v>189</v>
      </c>
      <c r="R182" s="82">
        <v>1500</v>
      </c>
      <c r="S182" s="82">
        <v>2840</v>
      </c>
      <c r="T182" s="82">
        <v>12036</v>
      </c>
      <c r="U182" s="82">
        <v>4134</v>
      </c>
      <c r="V182" s="82">
        <v>6264</v>
      </c>
      <c r="W182" s="82">
        <v>298</v>
      </c>
      <c r="X182" s="82">
        <v>4358</v>
      </c>
      <c r="Y182" s="82">
        <v>1800</v>
      </c>
      <c r="Z182" s="82">
        <v>586</v>
      </c>
      <c r="AA182" s="82">
        <v>7418</v>
      </c>
      <c r="AB182" s="82">
        <v>303</v>
      </c>
      <c r="AC182" s="82">
        <v>2461</v>
      </c>
      <c r="AD182" s="82">
        <v>5656</v>
      </c>
      <c r="AE182" s="82">
        <v>1551</v>
      </c>
      <c r="AF182" s="82">
        <v>329</v>
      </c>
      <c r="AG182" s="82">
        <v>400</v>
      </c>
      <c r="AH182" s="82">
        <v>119</v>
      </c>
      <c r="AI182" s="82">
        <v>5665</v>
      </c>
      <c r="AJ182" s="82">
        <v>6325</v>
      </c>
      <c r="AK182" s="82">
        <v>0</v>
      </c>
      <c r="AL182" s="82">
        <v>0</v>
      </c>
      <c r="AM182" s="82"/>
      <c r="AN182">
        <v>181</v>
      </c>
    </row>
    <row r="183" spans="1:40" ht="16.5" thickBot="1">
      <c r="A183" s="212"/>
      <c r="B183" s="153"/>
      <c r="C183" s="226"/>
      <c r="D183" s="206"/>
      <c r="E183" s="207"/>
      <c r="F183" s="83"/>
      <c r="G183" s="84"/>
      <c r="H183" s="85" t="s">
        <v>245</v>
      </c>
      <c r="I183" s="86">
        <f t="shared" si="4"/>
        <v>891767</v>
      </c>
      <c r="J183" s="86">
        <f t="shared" si="5"/>
        <v>891767</v>
      </c>
      <c r="K183" s="86">
        <v>26326</v>
      </c>
      <c r="L183" s="86">
        <v>23227</v>
      </c>
      <c r="M183" s="86">
        <v>3478</v>
      </c>
      <c r="N183" s="86">
        <v>49583</v>
      </c>
      <c r="O183" s="86">
        <v>44827</v>
      </c>
      <c r="P183" s="86">
        <v>13791</v>
      </c>
      <c r="Q183" s="86">
        <v>54488</v>
      </c>
      <c r="R183" s="86">
        <v>39908</v>
      </c>
      <c r="S183" s="86">
        <v>47139</v>
      </c>
      <c r="T183" s="86">
        <v>32589</v>
      </c>
      <c r="U183" s="86">
        <v>58318</v>
      </c>
      <c r="V183" s="86">
        <v>44342</v>
      </c>
      <c r="W183" s="86">
        <v>9912</v>
      </c>
      <c r="X183" s="86">
        <v>103639</v>
      </c>
      <c r="Y183" s="86">
        <v>40936</v>
      </c>
      <c r="Z183" s="86">
        <v>126737</v>
      </c>
      <c r="AA183" s="86">
        <v>25382</v>
      </c>
      <c r="AB183" s="86">
        <v>23072</v>
      </c>
      <c r="AC183" s="86">
        <v>8343</v>
      </c>
      <c r="AD183" s="86">
        <v>48412</v>
      </c>
      <c r="AE183" s="86">
        <v>8220</v>
      </c>
      <c r="AF183" s="86">
        <v>6302</v>
      </c>
      <c r="AG183" s="86">
        <v>7907</v>
      </c>
      <c r="AH183" s="86">
        <v>8001</v>
      </c>
      <c r="AI183" s="86">
        <v>15451</v>
      </c>
      <c r="AJ183" s="86">
        <v>20663</v>
      </c>
      <c r="AK183" s="86">
        <v>770</v>
      </c>
      <c r="AL183" s="86">
        <v>4</v>
      </c>
      <c r="AM183" s="86"/>
      <c r="AN183">
        <v>182</v>
      </c>
    </row>
    <row r="184" spans="1:40" ht="24.75" thickBot="1">
      <c r="A184" s="213"/>
      <c r="B184" s="87"/>
      <c r="C184" s="88"/>
      <c r="D184" s="89"/>
      <c r="E184" s="90"/>
      <c r="F184" s="90"/>
      <c r="G184" s="91"/>
      <c r="H184" s="92" t="s">
        <v>246</v>
      </c>
      <c r="I184" s="86">
        <f t="shared" si="4"/>
        <v>0</v>
      </c>
      <c r="J184" s="86">
        <f t="shared" si="5"/>
        <v>0</v>
      </c>
      <c r="K184" s="86">
        <v>0</v>
      </c>
      <c r="L184" s="86">
        <v>0</v>
      </c>
      <c r="M184" s="86"/>
      <c r="N184" s="86">
        <v>0</v>
      </c>
      <c r="O184" s="86">
        <v>0</v>
      </c>
      <c r="P184" s="86">
        <v>0</v>
      </c>
      <c r="Q184" s="86">
        <v>0</v>
      </c>
      <c r="R184" s="86">
        <v>0</v>
      </c>
      <c r="S184" s="86">
        <v>0</v>
      </c>
      <c r="T184" s="86"/>
      <c r="U184" s="86">
        <v>0</v>
      </c>
      <c r="V184" s="86">
        <v>0</v>
      </c>
      <c r="W184" s="86">
        <v>0</v>
      </c>
      <c r="X184" s="86">
        <v>0</v>
      </c>
      <c r="Y184" s="86">
        <v>0</v>
      </c>
      <c r="Z184" s="86">
        <v>0</v>
      </c>
      <c r="AA184" s="86">
        <v>0</v>
      </c>
      <c r="AB184" s="86">
        <v>0</v>
      </c>
      <c r="AC184" s="86">
        <v>0</v>
      </c>
      <c r="AD184" s="86">
        <v>0</v>
      </c>
      <c r="AE184" s="86">
        <v>0</v>
      </c>
      <c r="AF184" s="86">
        <v>0</v>
      </c>
      <c r="AG184" s="86">
        <v>0</v>
      </c>
      <c r="AH184" s="86">
        <v>0</v>
      </c>
      <c r="AI184" s="86">
        <v>0</v>
      </c>
      <c r="AJ184" s="86">
        <v>0</v>
      </c>
      <c r="AK184" s="86">
        <v>0</v>
      </c>
      <c r="AL184" s="86">
        <v>0</v>
      </c>
      <c r="AM184" s="86"/>
      <c r="AN184">
        <v>183</v>
      </c>
    </row>
    <row r="185" spans="1:40">
      <c r="A185" s="191" t="s">
        <v>247</v>
      </c>
      <c r="B185" s="194" t="s">
        <v>248</v>
      </c>
      <c r="C185" s="197" t="s">
        <v>249</v>
      </c>
      <c r="D185" s="198" t="s">
        <v>250</v>
      </c>
      <c r="E185" s="199" t="s">
        <v>251</v>
      </c>
      <c r="F185" s="200" t="s">
        <v>252</v>
      </c>
      <c r="G185" s="142" t="s">
        <v>253</v>
      </c>
      <c r="H185" s="93" t="s">
        <v>254</v>
      </c>
      <c r="I185" s="94">
        <f t="shared" si="4"/>
        <v>1769</v>
      </c>
      <c r="J185" s="94">
        <f t="shared" si="5"/>
        <v>1769</v>
      </c>
      <c r="K185" s="94">
        <v>20</v>
      </c>
      <c r="L185" s="94">
        <v>51</v>
      </c>
      <c r="M185" s="94">
        <v>12</v>
      </c>
      <c r="N185" s="94">
        <v>142</v>
      </c>
      <c r="O185" s="94">
        <v>14</v>
      </c>
      <c r="P185" s="94">
        <v>30</v>
      </c>
      <c r="Q185" s="94">
        <v>24</v>
      </c>
      <c r="R185" s="94">
        <v>18</v>
      </c>
      <c r="S185" s="94">
        <v>38</v>
      </c>
      <c r="T185" s="94">
        <v>63</v>
      </c>
      <c r="U185" s="94">
        <v>119</v>
      </c>
      <c r="V185" s="94">
        <v>20</v>
      </c>
      <c r="W185" s="94">
        <v>120</v>
      </c>
      <c r="X185" s="94">
        <v>101</v>
      </c>
      <c r="Y185" s="94">
        <v>13</v>
      </c>
      <c r="Z185" s="94">
        <v>171</v>
      </c>
      <c r="AA185" s="94">
        <v>2</v>
      </c>
      <c r="AB185" s="94">
        <v>229</v>
      </c>
      <c r="AC185" s="94">
        <v>38</v>
      </c>
      <c r="AD185" s="94">
        <v>66</v>
      </c>
      <c r="AE185" s="94">
        <v>311</v>
      </c>
      <c r="AF185" s="94">
        <v>32</v>
      </c>
      <c r="AG185" s="94">
        <v>1</v>
      </c>
      <c r="AH185" s="94">
        <v>3</v>
      </c>
      <c r="AI185" s="94">
        <v>88</v>
      </c>
      <c r="AJ185" s="94">
        <v>39</v>
      </c>
      <c r="AK185" s="94">
        <v>3</v>
      </c>
      <c r="AL185" s="94">
        <v>0</v>
      </c>
      <c r="AM185" s="94">
        <v>1</v>
      </c>
      <c r="AN185">
        <v>184</v>
      </c>
    </row>
    <row r="186" spans="1:40">
      <c r="A186" s="192"/>
      <c r="B186" s="195"/>
      <c r="C186" s="179"/>
      <c r="D186" s="181"/>
      <c r="E186" s="183"/>
      <c r="F186" s="185"/>
      <c r="G186" s="143"/>
      <c r="H186" s="95" t="s">
        <v>255</v>
      </c>
      <c r="I186" s="73">
        <f t="shared" si="4"/>
        <v>5</v>
      </c>
      <c r="J186" s="73">
        <f t="shared" si="5"/>
        <v>5</v>
      </c>
      <c r="K186" s="73">
        <v>1</v>
      </c>
      <c r="L186" s="73">
        <v>0</v>
      </c>
      <c r="M186" s="73"/>
      <c r="N186" s="73">
        <v>0</v>
      </c>
      <c r="O186" s="73">
        <v>0</v>
      </c>
      <c r="P186" s="73">
        <v>1</v>
      </c>
      <c r="Q186" s="73">
        <v>0</v>
      </c>
      <c r="R186" s="73">
        <v>0</v>
      </c>
      <c r="S186" s="73">
        <v>0</v>
      </c>
      <c r="T186" s="73">
        <v>0</v>
      </c>
      <c r="U186" s="73">
        <v>0</v>
      </c>
      <c r="V186" s="73">
        <v>0</v>
      </c>
      <c r="W186" s="73">
        <v>0</v>
      </c>
      <c r="X186" s="73">
        <v>0</v>
      </c>
      <c r="Y186" s="73">
        <v>0</v>
      </c>
      <c r="Z186" s="73">
        <v>2</v>
      </c>
      <c r="AA186" s="73">
        <v>0</v>
      </c>
      <c r="AB186" s="73">
        <v>0</v>
      </c>
      <c r="AC186" s="73">
        <v>1</v>
      </c>
      <c r="AD186" s="73">
        <v>0</v>
      </c>
      <c r="AE186" s="73">
        <v>0</v>
      </c>
      <c r="AF186" s="73">
        <v>0</v>
      </c>
      <c r="AG186" s="73">
        <v>0</v>
      </c>
      <c r="AH186" s="73">
        <v>0</v>
      </c>
      <c r="AI186" s="73">
        <v>0</v>
      </c>
      <c r="AJ186" s="73">
        <v>0</v>
      </c>
      <c r="AK186" s="73">
        <v>0</v>
      </c>
      <c r="AL186" s="73">
        <v>0</v>
      </c>
      <c r="AM186" s="73">
        <v>0</v>
      </c>
      <c r="AN186">
        <v>185</v>
      </c>
    </row>
    <row r="187" spans="1:40">
      <c r="A187" s="192"/>
      <c r="B187" s="195"/>
      <c r="C187" s="179"/>
      <c r="D187" s="181"/>
      <c r="E187" s="183"/>
      <c r="F187" s="185"/>
      <c r="G187" s="167" t="s">
        <v>256</v>
      </c>
      <c r="H187" s="95" t="s">
        <v>254</v>
      </c>
      <c r="I187" s="73">
        <f t="shared" si="4"/>
        <v>3534</v>
      </c>
      <c r="J187" s="73">
        <f t="shared" si="5"/>
        <v>3534</v>
      </c>
      <c r="K187" s="73">
        <v>15</v>
      </c>
      <c r="L187" s="73">
        <v>223</v>
      </c>
      <c r="M187" s="73">
        <v>22</v>
      </c>
      <c r="N187" s="73">
        <v>138</v>
      </c>
      <c r="O187" s="73">
        <v>13</v>
      </c>
      <c r="P187" s="73">
        <v>148</v>
      </c>
      <c r="Q187" s="73">
        <v>41</v>
      </c>
      <c r="R187" s="73">
        <v>60</v>
      </c>
      <c r="S187" s="73">
        <v>66</v>
      </c>
      <c r="T187" s="73">
        <v>166</v>
      </c>
      <c r="U187" s="73">
        <v>52</v>
      </c>
      <c r="V187" s="73">
        <v>39</v>
      </c>
      <c r="W187" s="73">
        <v>225</v>
      </c>
      <c r="X187" s="73">
        <v>261</v>
      </c>
      <c r="Y187" s="73">
        <v>61</v>
      </c>
      <c r="Z187" s="73">
        <v>434</v>
      </c>
      <c r="AA187" s="73">
        <v>7</v>
      </c>
      <c r="AB187" s="73">
        <v>373</v>
      </c>
      <c r="AC187" s="73">
        <v>106</v>
      </c>
      <c r="AD187" s="73">
        <v>170</v>
      </c>
      <c r="AE187" s="73">
        <v>696</v>
      </c>
      <c r="AF187" s="73">
        <v>36</v>
      </c>
      <c r="AG187" s="73">
        <v>2</v>
      </c>
      <c r="AH187" s="73">
        <v>15</v>
      </c>
      <c r="AI187" s="73">
        <v>101</v>
      </c>
      <c r="AJ187" s="73">
        <v>62</v>
      </c>
      <c r="AK187" s="73">
        <v>0</v>
      </c>
      <c r="AL187" s="73">
        <v>0</v>
      </c>
      <c r="AM187" s="73">
        <v>2</v>
      </c>
      <c r="AN187">
        <v>186</v>
      </c>
    </row>
    <row r="188" spans="1:40">
      <c r="A188" s="192"/>
      <c r="B188" s="195"/>
      <c r="C188" s="179"/>
      <c r="D188" s="181"/>
      <c r="E188" s="183"/>
      <c r="F188" s="185"/>
      <c r="G188" s="167"/>
      <c r="H188" s="95" t="s">
        <v>255</v>
      </c>
      <c r="I188" s="73">
        <f t="shared" si="4"/>
        <v>17</v>
      </c>
      <c r="J188" s="73">
        <f t="shared" si="5"/>
        <v>17</v>
      </c>
      <c r="K188" s="73">
        <v>0</v>
      </c>
      <c r="L188" s="73">
        <v>0</v>
      </c>
      <c r="M188" s="73"/>
      <c r="N188" s="73">
        <v>0</v>
      </c>
      <c r="O188" s="73">
        <v>0</v>
      </c>
      <c r="P188" s="73">
        <v>0</v>
      </c>
      <c r="Q188" s="73">
        <v>0</v>
      </c>
      <c r="R188" s="73">
        <v>0</v>
      </c>
      <c r="S188" s="73">
        <v>0</v>
      </c>
      <c r="T188" s="73">
        <v>0</v>
      </c>
      <c r="U188" s="73">
        <v>1</v>
      </c>
      <c r="V188" s="73">
        <v>0</v>
      </c>
      <c r="W188" s="73">
        <v>2</v>
      </c>
      <c r="X188" s="73">
        <v>3</v>
      </c>
      <c r="Y188" s="73">
        <v>0</v>
      </c>
      <c r="Z188" s="73">
        <v>2</v>
      </c>
      <c r="AA188" s="73">
        <v>0</v>
      </c>
      <c r="AB188" s="73">
        <v>6</v>
      </c>
      <c r="AC188" s="73">
        <v>1</v>
      </c>
      <c r="AD188" s="73">
        <v>1</v>
      </c>
      <c r="AE188" s="73">
        <v>0</v>
      </c>
      <c r="AF188" s="73">
        <v>0</v>
      </c>
      <c r="AG188" s="73">
        <v>0</v>
      </c>
      <c r="AH188" s="73">
        <v>0</v>
      </c>
      <c r="AI188" s="73">
        <v>0</v>
      </c>
      <c r="AJ188" s="73">
        <v>0</v>
      </c>
      <c r="AK188" s="73">
        <v>1</v>
      </c>
      <c r="AL188" s="73">
        <v>0</v>
      </c>
      <c r="AM188" s="73">
        <v>0</v>
      </c>
      <c r="AN188">
        <v>187</v>
      </c>
    </row>
    <row r="189" spans="1:40" ht="24">
      <c r="A189" s="192"/>
      <c r="B189" s="195"/>
      <c r="C189" s="179"/>
      <c r="D189" s="181"/>
      <c r="E189" s="183"/>
      <c r="F189" s="185"/>
      <c r="G189" s="96"/>
      <c r="H189" s="97" t="s">
        <v>257</v>
      </c>
      <c r="I189" s="98">
        <f t="shared" si="4"/>
        <v>5325</v>
      </c>
      <c r="J189" s="98">
        <f t="shared" si="5"/>
        <v>5325</v>
      </c>
      <c r="K189" s="98">
        <v>36</v>
      </c>
      <c r="L189" s="98">
        <v>274</v>
      </c>
      <c r="M189" s="98">
        <v>34</v>
      </c>
      <c r="N189" s="98">
        <v>280</v>
      </c>
      <c r="O189" s="98">
        <v>27</v>
      </c>
      <c r="P189" s="98">
        <v>179</v>
      </c>
      <c r="Q189" s="98">
        <v>65</v>
      </c>
      <c r="R189" s="98">
        <v>78</v>
      </c>
      <c r="S189" s="98">
        <v>104</v>
      </c>
      <c r="T189" s="98">
        <v>229</v>
      </c>
      <c r="U189" s="98">
        <v>172</v>
      </c>
      <c r="V189" s="98">
        <v>59</v>
      </c>
      <c r="W189" s="98">
        <v>347</v>
      </c>
      <c r="X189" s="98">
        <v>365</v>
      </c>
      <c r="Y189" s="98">
        <v>74</v>
      </c>
      <c r="Z189" s="98">
        <v>609</v>
      </c>
      <c r="AA189" s="98">
        <v>9</v>
      </c>
      <c r="AB189" s="98">
        <v>608</v>
      </c>
      <c r="AC189" s="98">
        <v>146</v>
      </c>
      <c r="AD189" s="98">
        <v>237</v>
      </c>
      <c r="AE189" s="98">
        <v>1007</v>
      </c>
      <c r="AF189" s="98">
        <v>68</v>
      </c>
      <c r="AG189" s="98">
        <v>3</v>
      </c>
      <c r="AH189" s="98">
        <v>18</v>
      </c>
      <c r="AI189" s="98">
        <v>189</v>
      </c>
      <c r="AJ189" s="98">
        <v>101</v>
      </c>
      <c r="AK189" s="98">
        <v>4</v>
      </c>
      <c r="AL189" s="98">
        <v>0</v>
      </c>
      <c r="AM189" s="98">
        <v>3</v>
      </c>
      <c r="AN189">
        <v>188</v>
      </c>
    </row>
    <row r="190" spans="1:40">
      <c r="A190" s="192"/>
      <c r="B190" s="195"/>
      <c r="C190" s="179"/>
      <c r="D190" s="181"/>
      <c r="E190" s="183"/>
      <c r="F190" s="168" t="s">
        <v>258</v>
      </c>
      <c r="G190" s="171"/>
      <c r="H190" s="95" t="s">
        <v>254</v>
      </c>
      <c r="I190" s="73">
        <f t="shared" si="4"/>
        <v>555</v>
      </c>
      <c r="J190" s="73">
        <f t="shared" si="5"/>
        <v>555</v>
      </c>
      <c r="K190" s="73">
        <v>4</v>
      </c>
      <c r="L190" s="73">
        <v>55</v>
      </c>
      <c r="M190" s="73"/>
      <c r="N190" s="73">
        <v>15</v>
      </c>
      <c r="O190" s="73">
        <v>1</v>
      </c>
      <c r="P190" s="73">
        <v>15</v>
      </c>
      <c r="Q190" s="73">
        <v>13</v>
      </c>
      <c r="R190" s="73">
        <v>2</v>
      </c>
      <c r="S190" s="73">
        <v>4</v>
      </c>
      <c r="T190" s="73">
        <v>9</v>
      </c>
      <c r="U190" s="73">
        <v>14</v>
      </c>
      <c r="V190" s="73">
        <v>0</v>
      </c>
      <c r="W190" s="73">
        <v>48</v>
      </c>
      <c r="X190" s="73">
        <v>88</v>
      </c>
      <c r="Y190" s="73">
        <v>4</v>
      </c>
      <c r="Z190" s="73">
        <v>121</v>
      </c>
      <c r="AA190" s="73">
        <v>0</v>
      </c>
      <c r="AB190" s="73">
        <v>28</v>
      </c>
      <c r="AC190" s="73">
        <v>21</v>
      </c>
      <c r="AD190" s="73">
        <v>4</v>
      </c>
      <c r="AE190" s="73">
        <v>86</v>
      </c>
      <c r="AF190" s="73">
        <v>4</v>
      </c>
      <c r="AG190" s="73">
        <v>0</v>
      </c>
      <c r="AH190" s="73">
        <v>0</v>
      </c>
      <c r="AI190" s="73">
        <v>7</v>
      </c>
      <c r="AJ190" s="73">
        <v>10</v>
      </c>
      <c r="AK190" s="73">
        <v>0</v>
      </c>
      <c r="AL190" s="73">
        <v>0</v>
      </c>
      <c r="AM190" s="73">
        <v>2</v>
      </c>
      <c r="AN190">
        <v>189</v>
      </c>
    </row>
    <row r="191" spans="1:40">
      <c r="A191" s="192"/>
      <c r="B191" s="195"/>
      <c r="C191" s="179"/>
      <c r="D191" s="181"/>
      <c r="E191" s="183"/>
      <c r="F191" s="169"/>
      <c r="G191" s="172"/>
      <c r="H191" s="95" t="s">
        <v>255</v>
      </c>
      <c r="I191" s="73">
        <f t="shared" si="4"/>
        <v>35</v>
      </c>
      <c r="J191" s="73">
        <f t="shared" si="5"/>
        <v>35</v>
      </c>
      <c r="K191" s="73">
        <v>2</v>
      </c>
      <c r="L191" s="73">
        <v>0</v>
      </c>
      <c r="M191" s="73"/>
      <c r="N191" s="73">
        <v>0</v>
      </c>
      <c r="O191" s="73">
        <v>0</v>
      </c>
      <c r="P191" s="73">
        <v>0</v>
      </c>
      <c r="Q191" s="73">
        <v>0</v>
      </c>
      <c r="R191" s="73">
        <v>0</v>
      </c>
      <c r="S191" s="73">
        <v>0</v>
      </c>
      <c r="T191" s="73">
        <v>2</v>
      </c>
      <c r="U191" s="73">
        <v>0</v>
      </c>
      <c r="V191" s="73">
        <v>0</v>
      </c>
      <c r="W191" s="73">
        <v>6</v>
      </c>
      <c r="X191" s="73">
        <v>14</v>
      </c>
      <c r="Y191" s="73">
        <v>0</v>
      </c>
      <c r="Z191" s="73">
        <v>1</v>
      </c>
      <c r="AA191" s="73">
        <v>0</v>
      </c>
      <c r="AB191" s="73">
        <v>8</v>
      </c>
      <c r="AC191" s="73">
        <v>0</v>
      </c>
      <c r="AD191" s="73">
        <v>1</v>
      </c>
      <c r="AE191" s="73">
        <v>1</v>
      </c>
      <c r="AF191" s="73">
        <v>0</v>
      </c>
      <c r="AG191" s="73">
        <v>0</v>
      </c>
      <c r="AH191" s="73">
        <v>0</v>
      </c>
      <c r="AI191" s="73">
        <v>0</v>
      </c>
      <c r="AJ191" s="73">
        <v>0</v>
      </c>
      <c r="AK191" s="73">
        <v>0</v>
      </c>
      <c r="AL191" s="73">
        <v>0</v>
      </c>
      <c r="AM191" s="73">
        <v>0</v>
      </c>
      <c r="AN191">
        <v>190</v>
      </c>
    </row>
    <row r="192" spans="1:40" ht="24">
      <c r="A192" s="192"/>
      <c r="B192" s="195"/>
      <c r="C192" s="179"/>
      <c r="D192" s="181"/>
      <c r="E192" s="183"/>
      <c r="F192" s="170"/>
      <c r="G192" s="173"/>
      <c r="H192" s="97" t="s">
        <v>259</v>
      </c>
      <c r="I192" s="98">
        <f t="shared" si="4"/>
        <v>590</v>
      </c>
      <c r="J192" s="98">
        <f t="shared" si="5"/>
        <v>590</v>
      </c>
      <c r="K192" s="98">
        <v>6</v>
      </c>
      <c r="L192" s="98">
        <v>55</v>
      </c>
      <c r="M192" s="98"/>
      <c r="N192" s="98">
        <v>15</v>
      </c>
      <c r="O192" s="98">
        <v>1</v>
      </c>
      <c r="P192" s="98">
        <v>15</v>
      </c>
      <c r="Q192" s="98">
        <v>13</v>
      </c>
      <c r="R192" s="98">
        <v>2</v>
      </c>
      <c r="S192" s="98">
        <v>4</v>
      </c>
      <c r="T192" s="98">
        <v>11</v>
      </c>
      <c r="U192" s="98">
        <v>14</v>
      </c>
      <c r="V192" s="98">
        <v>0</v>
      </c>
      <c r="W192" s="98">
        <v>54</v>
      </c>
      <c r="X192" s="98">
        <v>102</v>
      </c>
      <c r="Y192" s="98">
        <v>4</v>
      </c>
      <c r="Z192" s="98">
        <v>122</v>
      </c>
      <c r="AA192" s="98">
        <v>0</v>
      </c>
      <c r="AB192" s="98">
        <v>36</v>
      </c>
      <c r="AC192" s="98">
        <v>21</v>
      </c>
      <c r="AD192" s="98">
        <v>5</v>
      </c>
      <c r="AE192" s="98">
        <v>87</v>
      </c>
      <c r="AF192" s="98">
        <v>4</v>
      </c>
      <c r="AG192" s="98">
        <v>0</v>
      </c>
      <c r="AH192" s="98">
        <v>0</v>
      </c>
      <c r="AI192" s="98">
        <v>7</v>
      </c>
      <c r="AJ192" s="98">
        <v>10</v>
      </c>
      <c r="AK192" s="98">
        <v>0</v>
      </c>
      <c r="AL192" s="98">
        <v>0</v>
      </c>
      <c r="AM192" s="98">
        <v>2</v>
      </c>
      <c r="AN192">
        <v>191</v>
      </c>
    </row>
    <row r="193" spans="1:40" ht="15.75">
      <c r="A193" s="192"/>
      <c r="B193" s="195"/>
      <c r="C193" s="179"/>
      <c r="D193" s="181"/>
      <c r="E193" s="184"/>
      <c r="F193" s="186"/>
      <c r="G193" s="187"/>
      <c r="H193" s="99" t="s">
        <v>260</v>
      </c>
      <c r="I193" s="62">
        <f t="shared" si="4"/>
        <v>5915</v>
      </c>
      <c r="J193" s="62">
        <f t="shared" si="5"/>
        <v>5915</v>
      </c>
      <c r="K193" s="62">
        <v>42</v>
      </c>
      <c r="L193" s="62">
        <v>329</v>
      </c>
      <c r="M193" s="62">
        <v>34</v>
      </c>
      <c r="N193" s="62">
        <v>295</v>
      </c>
      <c r="O193" s="62">
        <v>28</v>
      </c>
      <c r="P193" s="62">
        <v>194</v>
      </c>
      <c r="Q193" s="62">
        <v>78</v>
      </c>
      <c r="R193" s="62">
        <v>80</v>
      </c>
      <c r="S193" s="62">
        <v>108</v>
      </c>
      <c r="T193" s="62">
        <v>240</v>
      </c>
      <c r="U193" s="62">
        <v>186</v>
      </c>
      <c r="V193" s="62">
        <v>59</v>
      </c>
      <c r="W193" s="62">
        <v>401</v>
      </c>
      <c r="X193" s="62">
        <v>467</v>
      </c>
      <c r="Y193" s="62">
        <v>78</v>
      </c>
      <c r="Z193" s="62">
        <v>731</v>
      </c>
      <c r="AA193" s="62">
        <v>9</v>
      </c>
      <c r="AB193" s="62">
        <v>644</v>
      </c>
      <c r="AC193" s="62">
        <v>167</v>
      </c>
      <c r="AD193" s="62">
        <v>242</v>
      </c>
      <c r="AE193" s="62">
        <v>1094</v>
      </c>
      <c r="AF193" s="62">
        <v>72</v>
      </c>
      <c r="AG193" s="62">
        <v>3</v>
      </c>
      <c r="AH193" s="62">
        <v>18</v>
      </c>
      <c r="AI193" s="62">
        <v>196</v>
      </c>
      <c r="AJ193" s="62">
        <v>111</v>
      </c>
      <c r="AK193" s="62">
        <v>4</v>
      </c>
      <c r="AL193" s="62">
        <v>0</v>
      </c>
      <c r="AM193" s="62">
        <v>5</v>
      </c>
      <c r="AN193">
        <v>192</v>
      </c>
    </row>
    <row r="194" spans="1:40">
      <c r="A194" s="192"/>
      <c r="B194" s="195"/>
      <c r="C194" s="179"/>
      <c r="D194" s="181" t="s">
        <v>261</v>
      </c>
      <c r="E194" s="188" t="s">
        <v>262</v>
      </c>
      <c r="F194" s="185" t="s">
        <v>252</v>
      </c>
      <c r="G194" s="143" t="s">
        <v>253</v>
      </c>
      <c r="H194" s="95" t="s">
        <v>254</v>
      </c>
      <c r="I194" s="73">
        <f t="shared" si="4"/>
        <v>3316</v>
      </c>
      <c r="J194" s="73">
        <f t="shared" si="5"/>
        <v>3316</v>
      </c>
      <c r="K194" s="73">
        <v>377</v>
      </c>
      <c r="L194" s="73">
        <v>28</v>
      </c>
      <c r="M194" s="73">
        <v>67</v>
      </c>
      <c r="N194" s="73">
        <v>278</v>
      </c>
      <c r="O194" s="73">
        <v>94</v>
      </c>
      <c r="P194" s="73">
        <v>48</v>
      </c>
      <c r="Q194" s="73">
        <v>439</v>
      </c>
      <c r="R194" s="73">
        <v>75</v>
      </c>
      <c r="S194" s="73">
        <v>319</v>
      </c>
      <c r="T194" s="73">
        <v>25</v>
      </c>
      <c r="U194" s="73">
        <v>199</v>
      </c>
      <c r="V194" s="73">
        <v>227</v>
      </c>
      <c r="W194" s="73">
        <v>54</v>
      </c>
      <c r="X194" s="73">
        <v>95</v>
      </c>
      <c r="Y194" s="73">
        <v>46</v>
      </c>
      <c r="Z194" s="73">
        <v>250</v>
      </c>
      <c r="AA194" s="73">
        <v>14</v>
      </c>
      <c r="AB194" s="73">
        <v>81</v>
      </c>
      <c r="AC194" s="73">
        <v>50</v>
      </c>
      <c r="AD194" s="73">
        <v>106</v>
      </c>
      <c r="AE194" s="73">
        <v>50</v>
      </c>
      <c r="AF194" s="73">
        <v>14</v>
      </c>
      <c r="AG194" s="73">
        <v>8</v>
      </c>
      <c r="AH194" s="73">
        <v>46</v>
      </c>
      <c r="AI194" s="73">
        <v>198</v>
      </c>
      <c r="AJ194" s="73">
        <v>64</v>
      </c>
      <c r="AK194" s="73">
        <v>41</v>
      </c>
      <c r="AL194" s="73">
        <v>0</v>
      </c>
      <c r="AM194" s="73">
        <v>23</v>
      </c>
      <c r="AN194">
        <v>193</v>
      </c>
    </row>
    <row r="195" spans="1:40">
      <c r="A195" s="192"/>
      <c r="B195" s="195"/>
      <c r="C195" s="179"/>
      <c r="D195" s="181"/>
      <c r="E195" s="189"/>
      <c r="F195" s="185"/>
      <c r="G195" s="143"/>
      <c r="H195" s="95" t="s">
        <v>255</v>
      </c>
      <c r="I195" s="73">
        <f t="shared" ref="I195:I245" si="6">HLOOKUP($I$2,$J$2:$AM$245,$AN195,FALSE)</f>
        <v>22</v>
      </c>
      <c r="J195" s="73">
        <f t="shared" si="5"/>
        <v>22</v>
      </c>
      <c r="K195" s="73">
        <v>4</v>
      </c>
      <c r="L195" s="73">
        <v>0</v>
      </c>
      <c r="M195" s="73"/>
      <c r="N195" s="73">
        <v>0</v>
      </c>
      <c r="O195" s="73">
        <v>1</v>
      </c>
      <c r="P195" s="73">
        <v>0</v>
      </c>
      <c r="Q195" s="73">
        <v>1</v>
      </c>
      <c r="R195" s="73">
        <v>4</v>
      </c>
      <c r="S195" s="73">
        <v>0</v>
      </c>
      <c r="T195" s="73">
        <v>0</v>
      </c>
      <c r="U195" s="73">
        <v>0</v>
      </c>
      <c r="V195" s="73">
        <v>0</v>
      </c>
      <c r="W195" s="73">
        <v>0</v>
      </c>
      <c r="X195" s="73">
        <v>2</v>
      </c>
      <c r="Y195" s="73">
        <v>0</v>
      </c>
      <c r="Z195" s="73">
        <v>2</v>
      </c>
      <c r="AA195" s="73">
        <v>0</v>
      </c>
      <c r="AB195" s="73">
        <v>3</v>
      </c>
      <c r="AC195" s="73">
        <v>1</v>
      </c>
      <c r="AD195" s="73">
        <v>0</v>
      </c>
      <c r="AE195" s="73">
        <v>0</v>
      </c>
      <c r="AF195" s="73">
        <v>0</v>
      </c>
      <c r="AG195" s="73">
        <v>1</v>
      </c>
      <c r="AH195" s="73">
        <v>0</v>
      </c>
      <c r="AI195" s="73">
        <v>0</v>
      </c>
      <c r="AJ195" s="73">
        <v>1</v>
      </c>
      <c r="AK195" s="73">
        <v>1</v>
      </c>
      <c r="AL195" s="73">
        <v>0</v>
      </c>
      <c r="AM195" s="73">
        <v>1</v>
      </c>
      <c r="AN195">
        <v>194</v>
      </c>
    </row>
    <row r="196" spans="1:40">
      <c r="A196" s="192"/>
      <c r="B196" s="195"/>
      <c r="C196" s="179"/>
      <c r="D196" s="181"/>
      <c r="E196" s="189"/>
      <c r="F196" s="185"/>
      <c r="G196" s="167" t="s">
        <v>256</v>
      </c>
      <c r="H196" s="95" t="s">
        <v>254</v>
      </c>
      <c r="I196" s="73">
        <f t="shared" si="6"/>
        <v>1608</v>
      </c>
      <c r="J196" s="73">
        <f t="shared" si="5"/>
        <v>1608</v>
      </c>
      <c r="K196" s="73">
        <v>45</v>
      </c>
      <c r="L196" s="73">
        <v>30</v>
      </c>
      <c r="M196" s="73">
        <v>15</v>
      </c>
      <c r="N196" s="73">
        <v>90</v>
      </c>
      <c r="O196" s="73">
        <v>8</v>
      </c>
      <c r="P196" s="73">
        <v>7</v>
      </c>
      <c r="Q196" s="73">
        <v>69</v>
      </c>
      <c r="R196" s="73">
        <v>31</v>
      </c>
      <c r="S196" s="73">
        <v>191</v>
      </c>
      <c r="T196" s="73">
        <v>4</v>
      </c>
      <c r="U196" s="73">
        <v>100</v>
      </c>
      <c r="V196" s="73">
        <v>27</v>
      </c>
      <c r="W196" s="73">
        <v>17</v>
      </c>
      <c r="X196" s="73">
        <v>164</v>
      </c>
      <c r="Y196" s="73">
        <v>64</v>
      </c>
      <c r="Z196" s="73">
        <v>586</v>
      </c>
      <c r="AA196" s="73">
        <v>0</v>
      </c>
      <c r="AB196" s="73">
        <v>18</v>
      </c>
      <c r="AC196" s="73">
        <v>10</v>
      </c>
      <c r="AD196" s="73">
        <v>50</v>
      </c>
      <c r="AE196" s="73">
        <v>30</v>
      </c>
      <c r="AF196" s="73">
        <v>3</v>
      </c>
      <c r="AG196" s="73">
        <v>2</v>
      </c>
      <c r="AH196" s="73">
        <v>14</v>
      </c>
      <c r="AI196" s="73">
        <v>1</v>
      </c>
      <c r="AJ196" s="73">
        <v>25</v>
      </c>
      <c r="AK196" s="73">
        <v>2</v>
      </c>
      <c r="AL196" s="73">
        <v>0</v>
      </c>
      <c r="AM196" s="73">
        <v>5</v>
      </c>
      <c r="AN196">
        <v>195</v>
      </c>
    </row>
    <row r="197" spans="1:40">
      <c r="A197" s="192"/>
      <c r="B197" s="195"/>
      <c r="C197" s="179"/>
      <c r="D197" s="181"/>
      <c r="E197" s="189"/>
      <c r="F197" s="185"/>
      <c r="G197" s="167"/>
      <c r="H197" s="95" t="s">
        <v>255</v>
      </c>
      <c r="I197" s="73">
        <f t="shared" si="6"/>
        <v>20</v>
      </c>
      <c r="J197" s="73">
        <f t="shared" si="5"/>
        <v>20</v>
      </c>
      <c r="K197" s="73">
        <v>3</v>
      </c>
      <c r="L197" s="73">
        <v>0</v>
      </c>
      <c r="M197" s="73"/>
      <c r="N197" s="73">
        <v>1</v>
      </c>
      <c r="O197" s="73">
        <v>1</v>
      </c>
      <c r="P197" s="73">
        <v>0</v>
      </c>
      <c r="Q197" s="73">
        <v>0</v>
      </c>
      <c r="R197" s="73">
        <v>0</v>
      </c>
      <c r="S197" s="73">
        <v>0</v>
      </c>
      <c r="T197" s="73">
        <v>0</v>
      </c>
      <c r="U197" s="73">
        <v>0</v>
      </c>
      <c r="V197" s="73">
        <v>0</v>
      </c>
      <c r="W197" s="73">
        <v>0</v>
      </c>
      <c r="X197" s="73">
        <v>3</v>
      </c>
      <c r="Y197" s="73">
        <v>0</v>
      </c>
      <c r="Z197" s="73">
        <v>7</v>
      </c>
      <c r="AA197" s="73">
        <v>1</v>
      </c>
      <c r="AB197" s="73">
        <v>0</v>
      </c>
      <c r="AC197" s="73">
        <v>1</v>
      </c>
      <c r="AD197" s="73">
        <v>1</v>
      </c>
      <c r="AE197" s="73">
        <v>0</v>
      </c>
      <c r="AF197" s="73">
        <v>0</v>
      </c>
      <c r="AG197" s="73">
        <v>0</v>
      </c>
      <c r="AH197" s="73">
        <v>1</v>
      </c>
      <c r="AI197" s="73">
        <v>0</v>
      </c>
      <c r="AJ197" s="73">
        <v>0</v>
      </c>
      <c r="AK197" s="73">
        <v>0</v>
      </c>
      <c r="AL197" s="73">
        <v>0</v>
      </c>
      <c r="AM197" s="73">
        <v>1</v>
      </c>
      <c r="AN197">
        <v>196</v>
      </c>
    </row>
    <row r="198" spans="1:40">
      <c r="A198" s="192"/>
      <c r="B198" s="195"/>
      <c r="C198" s="179"/>
      <c r="D198" s="181"/>
      <c r="E198" s="189"/>
      <c r="F198" s="185"/>
      <c r="G198" s="96"/>
      <c r="H198" s="97" t="s">
        <v>263</v>
      </c>
      <c r="I198" s="98">
        <f t="shared" si="6"/>
        <v>4966</v>
      </c>
      <c r="J198" s="98">
        <f t="shared" si="5"/>
        <v>4966</v>
      </c>
      <c r="K198" s="98">
        <v>429</v>
      </c>
      <c r="L198" s="98">
        <v>58</v>
      </c>
      <c r="M198" s="98">
        <v>82</v>
      </c>
      <c r="N198" s="98">
        <v>369</v>
      </c>
      <c r="O198" s="98">
        <v>104</v>
      </c>
      <c r="P198" s="98">
        <v>55</v>
      </c>
      <c r="Q198" s="98">
        <v>509</v>
      </c>
      <c r="R198" s="98">
        <v>110</v>
      </c>
      <c r="S198" s="98">
        <v>510</v>
      </c>
      <c r="T198" s="98">
        <v>29</v>
      </c>
      <c r="U198" s="98">
        <v>299</v>
      </c>
      <c r="V198" s="98">
        <v>254</v>
      </c>
      <c r="W198" s="98">
        <v>71</v>
      </c>
      <c r="X198" s="98">
        <v>264</v>
      </c>
      <c r="Y198" s="98">
        <v>110</v>
      </c>
      <c r="Z198" s="98">
        <v>845</v>
      </c>
      <c r="AA198" s="98">
        <v>15</v>
      </c>
      <c r="AB198" s="98">
        <v>102</v>
      </c>
      <c r="AC198" s="98">
        <v>62</v>
      </c>
      <c r="AD198" s="98">
        <v>157</v>
      </c>
      <c r="AE198" s="98">
        <v>80</v>
      </c>
      <c r="AF198" s="98">
        <v>17</v>
      </c>
      <c r="AG198" s="98">
        <v>11</v>
      </c>
      <c r="AH198" s="98">
        <v>61</v>
      </c>
      <c r="AI198" s="98">
        <v>199</v>
      </c>
      <c r="AJ198" s="98">
        <v>90</v>
      </c>
      <c r="AK198" s="98">
        <v>44</v>
      </c>
      <c r="AL198" s="98">
        <v>0</v>
      </c>
      <c r="AM198" s="98">
        <v>30</v>
      </c>
      <c r="AN198">
        <v>197</v>
      </c>
    </row>
    <row r="199" spans="1:40">
      <c r="A199" s="192"/>
      <c r="B199" s="195"/>
      <c r="C199" s="179"/>
      <c r="D199" s="181"/>
      <c r="E199" s="189"/>
      <c r="F199" s="168" t="s">
        <v>258</v>
      </c>
      <c r="G199" s="171"/>
      <c r="H199" s="95" t="s">
        <v>254</v>
      </c>
      <c r="I199" s="73">
        <f t="shared" si="6"/>
        <v>537</v>
      </c>
      <c r="J199" s="73">
        <f t="shared" si="5"/>
        <v>537</v>
      </c>
      <c r="K199" s="73">
        <v>15</v>
      </c>
      <c r="L199" s="73">
        <v>5</v>
      </c>
      <c r="M199" s="73"/>
      <c r="N199" s="73">
        <v>14</v>
      </c>
      <c r="O199" s="73">
        <v>0</v>
      </c>
      <c r="P199" s="73">
        <v>5</v>
      </c>
      <c r="Q199" s="73">
        <v>33</v>
      </c>
      <c r="R199" s="73">
        <v>1</v>
      </c>
      <c r="S199" s="73">
        <v>43</v>
      </c>
      <c r="T199" s="73">
        <v>0</v>
      </c>
      <c r="U199" s="73">
        <v>26</v>
      </c>
      <c r="V199" s="73">
        <v>0</v>
      </c>
      <c r="W199" s="73">
        <v>2</v>
      </c>
      <c r="X199" s="73">
        <v>69</v>
      </c>
      <c r="Y199" s="73">
        <v>24</v>
      </c>
      <c r="Z199" s="73">
        <v>266</v>
      </c>
      <c r="AA199" s="73">
        <v>0</v>
      </c>
      <c r="AB199" s="73">
        <v>2</v>
      </c>
      <c r="AC199" s="73">
        <v>1</v>
      </c>
      <c r="AD199" s="73">
        <v>12</v>
      </c>
      <c r="AE199" s="73">
        <v>8</v>
      </c>
      <c r="AF199" s="73">
        <v>0</v>
      </c>
      <c r="AG199" s="73">
        <v>0</v>
      </c>
      <c r="AH199" s="73">
        <v>6</v>
      </c>
      <c r="AI199" s="73">
        <v>1</v>
      </c>
      <c r="AJ199" s="73">
        <v>1</v>
      </c>
      <c r="AK199" s="73">
        <v>0</v>
      </c>
      <c r="AL199" s="73">
        <v>0</v>
      </c>
      <c r="AM199" s="73">
        <v>3</v>
      </c>
      <c r="AN199">
        <v>198</v>
      </c>
    </row>
    <row r="200" spans="1:40">
      <c r="A200" s="192"/>
      <c r="B200" s="195"/>
      <c r="C200" s="179"/>
      <c r="D200" s="181"/>
      <c r="E200" s="189"/>
      <c r="F200" s="169"/>
      <c r="G200" s="172"/>
      <c r="H200" s="95" t="s">
        <v>255</v>
      </c>
      <c r="I200" s="73">
        <f t="shared" si="6"/>
        <v>27</v>
      </c>
      <c r="J200" s="73">
        <f t="shared" si="5"/>
        <v>27</v>
      </c>
      <c r="K200" s="73">
        <v>2</v>
      </c>
      <c r="L200" s="73">
        <v>0</v>
      </c>
      <c r="M200" s="73"/>
      <c r="N200" s="73">
        <v>1</v>
      </c>
      <c r="O200" s="73">
        <v>1</v>
      </c>
      <c r="P200" s="73">
        <v>0</v>
      </c>
      <c r="Q200" s="73">
        <v>0</v>
      </c>
      <c r="R200" s="73">
        <v>0</v>
      </c>
      <c r="S200" s="73">
        <v>0</v>
      </c>
      <c r="T200" s="73">
        <v>0</v>
      </c>
      <c r="U200" s="73">
        <v>0</v>
      </c>
      <c r="V200" s="73">
        <v>0</v>
      </c>
      <c r="W200" s="73">
        <v>0</v>
      </c>
      <c r="X200" s="73">
        <v>8</v>
      </c>
      <c r="Y200" s="73">
        <v>0</v>
      </c>
      <c r="Z200" s="73">
        <v>13</v>
      </c>
      <c r="AA200" s="73">
        <v>0</v>
      </c>
      <c r="AB200" s="73">
        <v>0</v>
      </c>
      <c r="AC200" s="73">
        <v>0</v>
      </c>
      <c r="AD200" s="73">
        <v>0</v>
      </c>
      <c r="AE200" s="73">
        <v>0</v>
      </c>
      <c r="AF200" s="73">
        <v>0</v>
      </c>
      <c r="AG200" s="73">
        <v>0</v>
      </c>
      <c r="AH200" s="73">
        <v>0</v>
      </c>
      <c r="AI200" s="73">
        <v>0</v>
      </c>
      <c r="AJ200" s="73">
        <v>0</v>
      </c>
      <c r="AK200" s="73">
        <v>0</v>
      </c>
      <c r="AL200" s="73">
        <v>0</v>
      </c>
      <c r="AM200" s="73">
        <v>2</v>
      </c>
      <c r="AN200">
        <v>199</v>
      </c>
    </row>
    <row r="201" spans="1:40" ht="24">
      <c r="A201" s="192"/>
      <c r="B201" s="195"/>
      <c r="C201" s="179"/>
      <c r="D201" s="181"/>
      <c r="E201" s="189"/>
      <c r="F201" s="170"/>
      <c r="G201" s="173"/>
      <c r="H201" s="97" t="s">
        <v>264</v>
      </c>
      <c r="I201" s="98">
        <f t="shared" si="6"/>
        <v>564</v>
      </c>
      <c r="J201" s="98">
        <f t="shared" si="5"/>
        <v>564</v>
      </c>
      <c r="K201" s="98">
        <v>17</v>
      </c>
      <c r="L201" s="98">
        <v>5</v>
      </c>
      <c r="M201" s="98"/>
      <c r="N201" s="98">
        <v>15</v>
      </c>
      <c r="O201" s="98">
        <v>1</v>
      </c>
      <c r="P201" s="98">
        <v>5</v>
      </c>
      <c r="Q201" s="98">
        <v>33</v>
      </c>
      <c r="R201" s="98">
        <v>1</v>
      </c>
      <c r="S201" s="98">
        <v>43</v>
      </c>
      <c r="T201" s="98">
        <v>0</v>
      </c>
      <c r="U201" s="98">
        <v>26</v>
      </c>
      <c r="V201" s="98">
        <v>0</v>
      </c>
      <c r="W201" s="98">
        <v>2</v>
      </c>
      <c r="X201" s="98">
        <v>77</v>
      </c>
      <c r="Y201" s="98">
        <v>24</v>
      </c>
      <c r="Z201" s="98">
        <v>279</v>
      </c>
      <c r="AA201" s="98">
        <v>0</v>
      </c>
      <c r="AB201" s="98">
        <v>2</v>
      </c>
      <c r="AC201" s="98">
        <v>1</v>
      </c>
      <c r="AD201" s="98">
        <v>12</v>
      </c>
      <c r="AE201" s="98">
        <v>8</v>
      </c>
      <c r="AF201" s="98">
        <v>0</v>
      </c>
      <c r="AG201" s="98">
        <v>0</v>
      </c>
      <c r="AH201" s="98">
        <v>6</v>
      </c>
      <c r="AI201" s="98">
        <v>1</v>
      </c>
      <c r="AJ201" s="98">
        <v>1</v>
      </c>
      <c r="AK201" s="98">
        <v>0</v>
      </c>
      <c r="AL201" s="98">
        <v>0</v>
      </c>
      <c r="AM201" s="98">
        <v>5</v>
      </c>
      <c r="AN201">
        <v>200</v>
      </c>
    </row>
    <row r="202" spans="1:40" ht="15.75">
      <c r="A202" s="192"/>
      <c r="B202" s="196"/>
      <c r="C202" s="180"/>
      <c r="D202" s="181"/>
      <c r="E202" s="190"/>
      <c r="F202" s="96"/>
      <c r="G202" s="96"/>
      <c r="H202" s="99" t="s">
        <v>265</v>
      </c>
      <c r="I202" s="62">
        <f t="shared" si="6"/>
        <v>5530</v>
      </c>
      <c r="J202" s="62">
        <f t="shared" si="5"/>
        <v>5530</v>
      </c>
      <c r="K202" s="62">
        <v>446</v>
      </c>
      <c r="L202" s="62">
        <v>63</v>
      </c>
      <c r="M202" s="62">
        <v>82</v>
      </c>
      <c r="N202" s="62">
        <v>384</v>
      </c>
      <c r="O202" s="62">
        <v>105</v>
      </c>
      <c r="P202" s="62">
        <v>60</v>
      </c>
      <c r="Q202" s="62">
        <v>542</v>
      </c>
      <c r="R202" s="62">
        <v>111</v>
      </c>
      <c r="S202" s="62">
        <v>553</v>
      </c>
      <c r="T202" s="62">
        <v>29</v>
      </c>
      <c r="U202" s="62">
        <v>325</v>
      </c>
      <c r="V202" s="62">
        <v>254</v>
      </c>
      <c r="W202" s="62">
        <v>73</v>
      </c>
      <c r="X202" s="62">
        <v>341</v>
      </c>
      <c r="Y202" s="62">
        <v>134</v>
      </c>
      <c r="Z202" s="62">
        <v>1124</v>
      </c>
      <c r="AA202" s="62">
        <v>15</v>
      </c>
      <c r="AB202" s="62">
        <v>104</v>
      </c>
      <c r="AC202" s="62">
        <v>63</v>
      </c>
      <c r="AD202" s="62">
        <v>169</v>
      </c>
      <c r="AE202" s="62">
        <v>88</v>
      </c>
      <c r="AF202" s="62">
        <v>17</v>
      </c>
      <c r="AG202" s="62">
        <v>11</v>
      </c>
      <c r="AH202" s="62">
        <v>67</v>
      </c>
      <c r="AI202" s="62">
        <v>200</v>
      </c>
      <c r="AJ202" s="62">
        <v>91</v>
      </c>
      <c r="AK202" s="62">
        <v>44</v>
      </c>
      <c r="AL202" s="62">
        <v>0</v>
      </c>
      <c r="AM202" s="62">
        <v>35</v>
      </c>
      <c r="AN202">
        <v>201</v>
      </c>
    </row>
    <row r="203" spans="1:40">
      <c r="A203" s="192"/>
      <c r="B203" s="151" t="s">
        <v>266</v>
      </c>
      <c r="C203" s="178" t="s">
        <v>267</v>
      </c>
      <c r="D203" s="181" t="s">
        <v>268</v>
      </c>
      <c r="E203" s="182" t="s">
        <v>269</v>
      </c>
      <c r="F203" s="185" t="s">
        <v>252</v>
      </c>
      <c r="G203" s="143" t="s">
        <v>253</v>
      </c>
      <c r="H203" s="95" t="s">
        <v>270</v>
      </c>
      <c r="I203" s="73">
        <f t="shared" si="6"/>
        <v>468</v>
      </c>
      <c r="J203" s="73">
        <f t="shared" si="5"/>
        <v>468</v>
      </c>
      <c r="K203" s="73">
        <v>2</v>
      </c>
      <c r="L203" s="73">
        <v>18</v>
      </c>
      <c r="M203" s="73">
        <v>17</v>
      </c>
      <c r="N203" s="73">
        <v>18</v>
      </c>
      <c r="O203" s="73">
        <v>7</v>
      </c>
      <c r="P203" s="73">
        <v>17</v>
      </c>
      <c r="Q203" s="73">
        <v>15</v>
      </c>
      <c r="R203" s="73">
        <v>6</v>
      </c>
      <c r="S203" s="73">
        <v>24</v>
      </c>
      <c r="T203" s="73">
        <v>12</v>
      </c>
      <c r="U203" s="73">
        <v>22</v>
      </c>
      <c r="V203" s="73">
        <v>15</v>
      </c>
      <c r="W203" s="73">
        <v>19</v>
      </c>
      <c r="X203" s="73">
        <v>58</v>
      </c>
      <c r="Y203" s="73">
        <v>21</v>
      </c>
      <c r="Z203" s="73">
        <v>87</v>
      </c>
      <c r="AA203" s="73">
        <v>0</v>
      </c>
      <c r="AB203" s="73">
        <v>65</v>
      </c>
      <c r="AC203" s="73">
        <v>5</v>
      </c>
      <c r="AD203" s="73">
        <v>14</v>
      </c>
      <c r="AE203" s="73">
        <v>2</v>
      </c>
      <c r="AF203" s="73">
        <v>4</v>
      </c>
      <c r="AG203" s="73">
        <v>3</v>
      </c>
      <c r="AH203" s="73">
        <v>13</v>
      </c>
      <c r="AI203" s="73">
        <v>4</v>
      </c>
      <c r="AJ203" s="73">
        <v>0</v>
      </c>
      <c r="AK203" s="73">
        <v>0</v>
      </c>
      <c r="AL203" s="73">
        <v>0</v>
      </c>
      <c r="AM203" s="73">
        <v>0</v>
      </c>
      <c r="AN203">
        <v>202</v>
      </c>
    </row>
    <row r="204" spans="1:40">
      <c r="A204" s="192"/>
      <c r="B204" s="152"/>
      <c r="C204" s="179"/>
      <c r="D204" s="181"/>
      <c r="E204" s="183"/>
      <c r="F204" s="185"/>
      <c r="G204" s="143"/>
      <c r="H204" s="95" t="s">
        <v>271</v>
      </c>
      <c r="I204" s="73">
        <f t="shared" si="6"/>
        <v>65</v>
      </c>
      <c r="J204" s="73">
        <f t="shared" si="5"/>
        <v>65</v>
      </c>
      <c r="K204" s="73">
        <v>1</v>
      </c>
      <c r="L204" s="73">
        <v>1</v>
      </c>
      <c r="M204" s="73"/>
      <c r="N204" s="73">
        <v>0</v>
      </c>
      <c r="O204" s="73">
        <v>1</v>
      </c>
      <c r="P204" s="73">
        <v>2</v>
      </c>
      <c r="Q204" s="73">
        <v>3</v>
      </c>
      <c r="R204" s="73">
        <v>1</v>
      </c>
      <c r="S204" s="73">
        <v>0</v>
      </c>
      <c r="T204" s="73">
        <v>4</v>
      </c>
      <c r="U204" s="73">
        <v>5</v>
      </c>
      <c r="V204" s="73">
        <v>1</v>
      </c>
      <c r="W204" s="73">
        <v>4</v>
      </c>
      <c r="X204" s="73">
        <v>14</v>
      </c>
      <c r="Y204" s="73">
        <v>1</v>
      </c>
      <c r="Z204" s="73">
        <v>7</v>
      </c>
      <c r="AA204" s="73">
        <v>0</v>
      </c>
      <c r="AB204" s="73">
        <v>8</v>
      </c>
      <c r="AC204" s="73">
        <v>0</v>
      </c>
      <c r="AD204" s="73">
        <v>1</v>
      </c>
      <c r="AE204" s="73">
        <v>3</v>
      </c>
      <c r="AF204" s="73">
        <v>2</v>
      </c>
      <c r="AG204" s="73">
        <v>4</v>
      </c>
      <c r="AH204" s="73">
        <v>2</v>
      </c>
      <c r="AI204" s="73">
        <v>0</v>
      </c>
      <c r="AJ204" s="73">
        <v>0</v>
      </c>
      <c r="AK204" s="73">
        <v>0</v>
      </c>
      <c r="AL204" s="73">
        <v>0</v>
      </c>
      <c r="AM204" s="73">
        <v>0</v>
      </c>
      <c r="AN204">
        <v>203</v>
      </c>
    </row>
    <row r="205" spans="1:40">
      <c r="A205" s="192"/>
      <c r="B205" s="152"/>
      <c r="C205" s="179"/>
      <c r="D205" s="181"/>
      <c r="E205" s="183"/>
      <c r="F205" s="185"/>
      <c r="G205" s="167" t="s">
        <v>256</v>
      </c>
      <c r="H205" s="95" t="s">
        <v>270</v>
      </c>
      <c r="I205" s="73">
        <f t="shared" si="6"/>
        <v>2006</v>
      </c>
      <c r="J205" s="73">
        <f t="shared" si="5"/>
        <v>2006</v>
      </c>
      <c r="K205" s="73">
        <v>3</v>
      </c>
      <c r="L205" s="73">
        <v>63</v>
      </c>
      <c r="M205" s="73">
        <v>4</v>
      </c>
      <c r="N205" s="73">
        <v>30</v>
      </c>
      <c r="O205" s="73">
        <v>9</v>
      </c>
      <c r="P205" s="73">
        <v>57</v>
      </c>
      <c r="Q205" s="73">
        <v>52</v>
      </c>
      <c r="R205" s="73">
        <v>25</v>
      </c>
      <c r="S205" s="73">
        <v>46</v>
      </c>
      <c r="T205" s="73">
        <v>21</v>
      </c>
      <c r="U205" s="73">
        <v>227</v>
      </c>
      <c r="V205" s="73">
        <v>49</v>
      </c>
      <c r="W205" s="73">
        <v>53</v>
      </c>
      <c r="X205" s="73">
        <v>225</v>
      </c>
      <c r="Y205" s="73">
        <v>28</v>
      </c>
      <c r="Z205" s="73">
        <v>158</v>
      </c>
      <c r="AA205" s="73">
        <v>2</v>
      </c>
      <c r="AB205" s="73">
        <v>216</v>
      </c>
      <c r="AC205" s="73">
        <v>199</v>
      </c>
      <c r="AD205" s="73">
        <v>107</v>
      </c>
      <c r="AE205" s="73">
        <v>41</v>
      </c>
      <c r="AF205" s="73">
        <v>37</v>
      </c>
      <c r="AG205" s="73">
        <v>5</v>
      </c>
      <c r="AH205" s="73">
        <v>5</v>
      </c>
      <c r="AI205" s="73">
        <v>24</v>
      </c>
      <c r="AJ205" s="73">
        <v>15</v>
      </c>
      <c r="AK205" s="73">
        <v>3</v>
      </c>
      <c r="AL205" s="73">
        <v>0</v>
      </c>
      <c r="AM205" s="73">
        <v>302</v>
      </c>
      <c r="AN205">
        <v>204</v>
      </c>
    </row>
    <row r="206" spans="1:40">
      <c r="A206" s="192"/>
      <c r="B206" s="152"/>
      <c r="C206" s="179"/>
      <c r="D206" s="181"/>
      <c r="E206" s="183"/>
      <c r="F206" s="185"/>
      <c r="G206" s="167"/>
      <c r="H206" s="95" t="s">
        <v>271</v>
      </c>
      <c r="I206" s="73">
        <f t="shared" si="6"/>
        <v>658</v>
      </c>
      <c r="J206" s="73">
        <f t="shared" si="5"/>
        <v>658</v>
      </c>
      <c r="K206" s="73">
        <v>8</v>
      </c>
      <c r="L206" s="73">
        <v>10</v>
      </c>
      <c r="M206" s="73"/>
      <c r="N206" s="73">
        <v>1</v>
      </c>
      <c r="O206" s="73">
        <v>3</v>
      </c>
      <c r="P206" s="73">
        <v>18</v>
      </c>
      <c r="Q206" s="73">
        <v>16</v>
      </c>
      <c r="R206" s="73">
        <v>3</v>
      </c>
      <c r="S206" s="73">
        <v>5</v>
      </c>
      <c r="T206" s="73">
        <v>6</v>
      </c>
      <c r="U206" s="73">
        <v>27</v>
      </c>
      <c r="V206" s="73">
        <v>1</v>
      </c>
      <c r="W206" s="73">
        <v>19</v>
      </c>
      <c r="X206" s="73">
        <v>35</v>
      </c>
      <c r="Y206" s="73">
        <v>5</v>
      </c>
      <c r="Z206" s="73">
        <v>39</v>
      </c>
      <c r="AA206" s="73">
        <v>0</v>
      </c>
      <c r="AB206" s="73">
        <v>94</v>
      </c>
      <c r="AC206" s="73">
        <v>32</v>
      </c>
      <c r="AD206" s="73">
        <v>23</v>
      </c>
      <c r="AE206" s="73">
        <v>33</v>
      </c>
      <c r="AF206" s="73">
        <v>14</v>
      </c>
      <c r="AG206" s="73">
        <v>0</v>
      </c>
      <c r="AH206" s="73">
        <v>0</v>
      </c>
      <c r="AI206" s="73">
        <v>5</v>
      </c>
      <c r="AJ206" s="73">
        <v>2</v>
      </c>
      <c r="AK206" s="73">
        <v>3</v>
      </c>
      <c r="AL206" s="73">
        <v>0</v>
      </c>
      <c r="AM206" s="73">
        <v>256</v>
      </c>
      <c r="AN206">
        <v>205</v>
      </c>
    </row>
    <row r="207" spans="1:40" ht="24">
      <c r="A207" s="192"/>
      <c r="B207" s="152"/>
      <c r="C207" s="179"/>
      <c r="D207" s="181"/>
      <c r="E207" s="183"/>
      <c r="F207" s="185"/>
      <c r="G207" s="96"/>
      <c r="H207" s="97" t="s">
        <v>272</v>
      </c>
      <c r="I207" s="98">
        <f t="shared" si="6"/>
        <v>3197</v>
      </c>
      <c r="J207" s="98">
        <f t="shared" si="5"/>
        <v>3197</v>
      </c>
      <c r="K207" s="98">
        <v>14</v>
      </c>
      <c r="L207" s="98">
        <v>92</v>
      </c>
      <c r="M207" s="98">
        <v>21</v>
      </c>
      <c r="N207" s="98">
        <v>49</v>
      </c>
      <c r="O207" s="98">
        <v>20</v>
      </c>
      <c r="P207" s="98">
        <v>94</v>
      </c>
      <c r="Q207" s="98">
        <v>86</v>
      </c>
      <c r="R207" s="98">
        <v>35</v>
      </c>
      <c r="S207" s="98">
        <v>75</v>
      </c>
      <c r="T207" s="98">
        <v>43</v>
      </c>
      <c r="U207" s="98">
        <v>281</v>
      </c>
      <c r="V207" s="98">
        <v>66</v>
      </c>
      <c r="W207" s="98">
        <v>95</v>
      </c>
      <c r="X207" s="98">
        <v>332</v>
      </c>
      <c r="Y207" s="98">
        <v>55</v>
      </c>
      <c r="Z207" s="98">
        <v>291</v>
      </c>
      <c r="AA207" s="98">
        <v>2</v>
      </c>
      <c r="AB207" s="98">
        <v>383</v>
      </c>
      <c r="AC207" s="98">
        <v>236</v>
      </c>
      <c r="AD207" s="98">
        <v>145</v>
      </c>
      <c r="AE207" s="98">
        <v>79</v>
      </c>
      <c r="AF207" s="98">
        <v>57</v>
      </c>
      <c r="AG207" s="98">
        <v>12</v>
      </c>
      <c r="AH207" s="98">
        <v>20</v>
      </c>
      <c r="AI207" s="98">
        <v>33</v>
      </c>
      <c r="AJ207" s="98">
        <v>17</v>
      </c>
      <c r="AK207" s="98">
        <v>6</v>
      </c>
      <c r="AL207" s="98">
        <v>0</v>
      </c>
      <c r="AM207" s="98">
        <v>558</v>
      </c>
      <c r="AN207">
        <v>206</v>
      </c>
    </row>
    <row r="208" spans="1:40">
      <c r="A208" s="192"/>
      <c r="B208" s="152"/>
      <c r="C208" s="179"/>
      <c r="D208" s="181"/>
      <c r="E208" s="183"/>
      <c r="F208" s="168" t="s">
        <v>258</v>
      </c>
      <c r="G208" s="171"/>
      <c r="H208" s="95" t="s">
        <v>270</v>
      </c>
      <c r="I208" s="73">
        <f t="shared" si="6"/>
        <v>467</v>
      </c>
      <c r="J208" s="73">
        <f t="shared" si="5"/>
        <v>467</v>
      </c>
      <c r="K208" s="73">
        <v>14</v>
      </c>
      <c r="L208" s="73">
        <v>9</v>
      </c>
      <c r="M208" s="73">
        <v>1</v>
      </c>
      <c r="N208" s="73">
        <v>13</v>
      </c>
      <c r="O208" s="73">
        <v>1</v>
      </c>
      <c r="P208" s="73">
        <v>7</v>
      </c>
      <c r="Q208" s="73">
        <v>20</v>
      </c>
      <c r="R208" s="73">
        <v>3</v>
      </c>
      <c r="S208" s="73">
        <v>15</v>
      </c>
      <c r="T208" s="73">
        <v>2</v>
      </c>
      <c r="U208" s="73">
        <v>89</v>
      </c>
      <c r="V208" s="73">
        <v>6</v>
      </c>
      <c r="W208" s="73">
        <v>3</v>
      </c>
      <c r="X208" s="73">
        <v>112</v>
      </c>
      <c r="Y208" s="73">
        <v>12</v>
      </c>
      <c r="Z208" s="73">
        <v>80</v>
      </c>
      <c r="AA208" s="73">
        <v>2</v>
      </c>
      <c r="AB208" s="73">
        <v>17</v>
      </c>
      <c r="AC208" s="73">
        <v>2</v>
      </c>
      <c r="AD208" s="73">
        <v>15</v>
      </c>
      <c r="AE208" s="73">
        <v>4</v>
      </c>
      <c r="AF208" s="73">
        <v>3</v>
      </c>
      <c r="AG208" s="73">
        <v>3</v>
      </c>
      <c r="AH208" s="73">
        <v>1</v>
      </c>
      <c r="AI208" s="73">
        <v>1</v>
      </c>
      <c r="AJ208" s="73">
        <v>5</v>
      </c>
      <c r="AK208" s="73">
        <v>1</v>
      </c>
      <c r="AL208" s="73">
        <v>0</v>
      </c>
      <c r="AM208" s="73">
        <v>26</v>
      </c>
      <c r="AN208">
        <v>207</v>
      </c>
    </row>
    <row r="209" spans="1:40">
      <c r="A209" s="192"/>
      <c r="B209" s="152"/>
      <c r="C209" s="179"/>
      <c r="D209" s="181"/>
      <c r="E209" s="183"/>
      <c r="F209" s="169"/>
      <c r="G209" s="172"/>
      <c r="H209" s="95" t="s">
        <v>271</v>
      </c>
      <c r="I209" s="73">
        <f t="shared" si="6"/>
        <v>315</v>
      </c>
      <c r="J209" s="73">
        <f t="shared" ref="J209:J245" si="7">SUM(K209:AM209)</f>
        <v>315</v>
      </c>
      <c r="K209" s="73">
        <v>2</v>
      </c>
      <c r="L209" s="73">
        <v>2</v>
      </c>
      <c r="M209" s="73"/>
      <c r="N209" s="73">
        <v>3</v>
      </c>
      <c r="O209" s="73">
        <v>2</v>
      </c>
      <c r="P209" s="73">
        <v>5</v>
      </c>
      <c r="Q209" s="73">
        <v>4</v>
      </c>
      <c r="R209" s="73">
        <v>0</v>
      </c>
      <c r="S209" s="73">
        <v>1</v>
      </c>
      <c r="T209" s="73">
        <v>0</v>
      </c>
      <c r="U209" s="73">
        <v>14</v>
      </c>
      <c r="V209" s="73">
        <v>0</v>
      </c>
      <c r="W209" s="73">
        <v>4</v>
      </c>
      <c r="X209" s="73">
        <v>15</v>
      </c>
      <c r="Y209" s="73">
        <v>2</v>
      </c>
      <c r="Z209" s="73">
        <v>8</v>
      </c>
      <c r="AA209" s="73">
        <v>0</v>
      </c>
      <c r="AB209" s="73">
        <v>3</v>
      </c>
      <c r="AC209" s="73">
        <v>4</v>
      </c>
      <c r="AD209" s="73">
        <v>3</v>
      </c>
      <c r="AE209" s="73">
        <v>7</v>
      </c>
      <c r="AF209" s="73">
        <v>2</v>
      </c>
      <c r="AG209" s="73">
        <v>0</v>
      </c>
      <c r="AH209" s="73">
        <v>0</v>
      </c>
      <c r="AI209" s="73">
        <v>0</v>
      </c>
      <c r="AJ209" s="73">
        <v>0</v>
      </c>
      <c r="AK209" s="73">
        <v>4</v>
      </c>
      <c r="AL209" s="73">
        <v>0</v>
      </c>
      <c r="AM209" s="73">
        <v>230</v>
      </c>
      <c r="AN209">
        <v>208</v>
      </c>
    </row>
    <row r="210" spans="1:40" ht="24">
      <c r="A210" s="192"/>
      <c r="B210" s="152"/>
      <c r="C210" s="179"/>
      <c r="D210" s="181"/>
      <c r="E210" s="183"/>
      <c r="F210" s="170"/>
      <c r="G210" s="173"/>
      <c r="H210" s="97" t="s">
        <v>273</v>
      </c>
      <c r="I210" s="98">
        <f t="shared" si="6"/>
        <v>782</v>
      </c>
      <c r="J210" s="98">
        <f t="shared" si="7"/>
        <v>782</v>
      </c>
      <c r="K210" s="98">
        <v>16</v>
      </c>
      <c r="L210" s="98">
        <v>11</v>
      </c>
      <c r="M210" s="98">
        <v>1</v>
      </c>
      <c r="N210" s="98">
        <v>16</v>
      </c>
      <c r="O210" s="98">
        <v>3</v>
      </c>
      <c r="P210" s="98">
        <v>12</v>
      </c>
      <c r="Q210" s="98">
        <v>24</v>
      </c>
      <c r="R210" s="98">
        <v>3</v>
      </c>
      <c r="S210" s="98">
        <v>16</v>
      </c>
      <c r="T210" s="98">
        <v>2</v>
      </c>
      <c r="U210" s="98">
        <v>103</v>
      </c>
      <c r="V210" s="98">
        <v>6</v>
      </c>
      <c r="W210" s="98">
        <v>7</v>
      </c>
      <c r="X210" s="98">
        <v>127</v>
      </c>
      <c r="Y210" s="98">
        <v>14</v>
      </c>
      <c r="Z210" s="98">
        <v>88</v>
      </c>
      <c r="AA210" s="98">
        <v>2</v>
      </c>
      <c r="AB210" s="98">
        <v>20</v>
      </c>
      <c r="AC210" s="98">
        <v>6</v>
      </c>
      <c r="AD210" s="98">
        <v>18</v>
      </c>
      <c r="AE210" s="98">
        <v>11</v>
      </c>
      <c r="AF210" s="98">
        <v>5</v>
      </c>
      <c r="AG210" s="98">
        <v>3</v>
      </c>
      <c r="AH210" s="98">
        <v>1</v>
      </c>
      <c r="AI210" s="98">
        <v>1</v>
      </c>
      <c r="AJ210" s="98">
        <v>5</v>
      </c>
      <c r="AK210" s="98">
        <v>5</v>
      </c>
      <c r="AL210" s="98">
        <v>0</v>
      </c>
      <c r="AM210" s="98">
        <v>256</v>
      </c>
      <c r="AN210">
        <v>209</v>
      </c>
    </row>
    <row r="211" spans="1:40" ht="24">
      <c r="A211" s="192"/>
      <c r="B211" s="152"/>
      <c r="C211" s="179"/>
      <c r="D211" s="181"/>
      <c r="E211" s="184"/>
      <c r="F211" s="100"/>
      <c r="G211" s="96"/>
      <c r="H211" s="99" t="s">
        <v>274</v>
      </c>
      <c r="I211" s="62">
        <f t="shared" si="6"/>
        <v>3979</v>
      </c>
      <c r="J211" s="62">
        <f t="shared" si="7"/>
        <v>3979</v>
      </c>
      <c r="K211" s="62">
        <v>30</v>
      </c>
      <c r="L211" s="62">
        <v>103</v>
      </c>
      <c r="M211" s="62">
        <v>22</v>
      </c>
      <c r="N211" s="62">
        <v>65</v>
      </c>
      <c r="O211" s="62">
        <v>23</v>
      </c>
      <c r="P211" s="62">
        <v>106</v>
      </c>
      <c r="Q211" s="62">
        <v>110</v>
      </c>
      <c r="R211" s="62">
        <v>38</v>
      </c>
      <c r="S211" s="62">
        <v>91</v>
      </c>
      <c r="T211" s="62">
        <v>45</v>
      </c>
      <c r="U211" s="62">
        <v>384</v>
      </c>
      <c r="V211" s="62">
        <v>72</v>
      </c>
      <c r="W211" s="62">
        <v>102</v>
      </c>
      <c r="X211" s="62">
        <v>459</v>
      </c>
      <c r="Y211" s="62">
        <v>69</v>
      </c>
      <c r="Z211" s="62">
        <v>379</v>
      </c>
      <c r="AA211" s="62">
        <v>4</v>
      </c>
      <c r="AB211" s="62">
        <v>403</v>
      </c>
      <c r="AC211" s="62">
        <v>242</v>
      </c>
      <c r="AD211" s="62">
        <v>163</v>
      </c>
      <c r="AE211" s="62">
        <v>90</v>
      </c>
      <c r="AF211" s="62">
        <v>62</v>
      </c>
      <c r="AG211" s="62">
        <v>15</v>
      </c>
      <c r="AH211" s="62">
        <v>21</v>
      </c>
      <c r="AI211" s="62">
        <v>34</v>
      </c>
      <c r="AJ211" s="62">
        <v>22</v>
      </c>
      <c r="AK211" s="62">
        <v>11</v>
      </c>
      <c r="AL211" s="62">
        <v>0</v>
      </c>
      <c r="AM211" s="62">
        <v>814</v>
      </c>
      <c r="AN211">
        <v>210</v>
      </c>
    </row>
    <row r="212" spans="1:40">
      <c r="A212" s="192"/>
      <c r="B212" s="152"/>
      <c r="C212" s="179"/>
      <c r="D212" s="181" t="s">
        <v>275</v>
      </c>
      <c r="E212" s="182" t="s">
        <v>276</v>
      </c>
      <c r="F212" s="185" t="s">
        <v>252</v>
      </c>
      <c r="G212" s="143" t="s">
        <v>253</v>
      </c>
      <c r="H212" s="95" t="s">
        <v>270</v>
      </c>
      <c r="I212" s="73">
        <f t="shared" si="6"/>
        <v>3264</v>
      </c>
      <c r="J212" s="73">
        <f t="shared" si="7"/>
        <v>3264</v>
      </c>
      <c r="K212" s="73">
        <v>91</v>
      </c>
      <c r="L212" s="73">
        <v>27</v>
      </c>
      <c r="M212" s="73">
        <v>94</v>
      </c>
      <c r="N212" s="73">
        <v>191</v>
      </c>
      <c r="O212" s="73">
        <v>5</v>
      </c>
      <c r="P212" s="73">
        <v>10</v>
      </c>
      <c r="Q212" s="73">
        <v>317</v>
      </c>
      <c r="R212" s="73">
        <v>30</v>
      </c>
      <c r="S212" s="73">
        <v>261</v>
      </c>
      <c r="T212" s="73">
        <v>10</v>
      </c>
      <c r="U212" s="73">
        <v>337</v>
      </c>
      <c r="V212" s="73">
        <v>209</v>
      </c>
      <c r="W212" s="73">
        <v>19</v>
      </c>
      <c r="X212" s="73">
        <v>480</v>
      </c>
      <c r="Y212" s="73">
        <v>219</v>
      </c>
      <c r="Z212" s="73">
        <v>467</v>
      </c>
      <c r="AA212" s="73">
        <v>51</v>
      </c>
      <c r="AB212" s="73">
        <v>57</v>
      </c>
      <c r="AC212" s="73">
        <v>5</v>
      </c>
      <c r="AD212" s="73">
        <v>122</v>
      </c>
      <c r="AE212" s="73">
        <v>7</v>
      </c>
      <c r="AF212" s="73">
        <v>4</v>
      </c>
      <c r="AG212" s="73">
        <v>57</v>
      </c>
      <c r="AH212" s="73">
        <v>57</v>
      </c>
      <c r="AI212" s="73">
        <v>12</v>
      </c>
      <c r="AJ212" s="73">
        <v>125</v>
      </c>
      <c r="AK212" s="73">
        <v>0</v>
      </c>
      <c r="AL212" s="73">
        <v>0</v>
      </c>
      <c r="AM212" s="73">
        <v>0</v>
      </c>
      <c r="AN212">
        <v>211</v>
      </c>
    </row>
    <row r="213" spans="1:40">
      <c r="A213" s="192"/>
      <c r="B213" s="152"/>
      <c r="C213" s="179"/>
      <c r="D213" s="181"/>
      <c r="E213" s="183"/>
      <c r="F213" s="185"/>
      <c r="G213" s="143"/>
      <c r="H213" s="95" t="s">
        <v>271</v>
      </c>
      <c r="I213" s="73">
        <f t="shared" si="6"/>
        <v>157</v>
      </c>
      <c r="J213" s="73">
        <f t="shared" si="7"/>
        <v>157</v>
      </c>
      <c r="K213" s="73">
        <v>11</v>
      </c>
      <c r="L213" s="73">
        <v>0</v>
      </c>
      <c r="M213" s="73"/>
      <c r="N213" s="73">
        <v>4</v>
      </c>
      <c r="O213" s="73">
        <v>2</v>
      </c>
      <c r="P213" s="73">
        <v>1</v>
      </c>
      <c r="Q213" s="73">
        <v>7</v>
      </c>
      <c r="R213" s="73">
        <v>2</v>
      </c>
      <c r="S213" s="73">
        <v>12</v>
      </c>
      <c r="T213" s="73">
        <v>2</v>
      </c>
      <c r="U213" s="73">
        <v>15</v>
      </c>
      <c r="V213" s="73">
        <v>0</v>
      </c>
      <c r="W213" s="73">
        <v>1</v>
      </c>
      <c r="X213" s="73">
        <v>38</v>
      </c>
      <c r="Y213" s="73">
        <v>4</v>
      </c>
      <c r="Z213" s="73">
        <v>17</v>
      </c>
      <c r="AA213" s="73">
        <v>2</v>
      </c>
      <c r="AB213" s="73">
        <v>5</v>
      </c>
      <c r="AC213" s="73">
        <v>0</v>
      </c>
      <c r="AD213" s="73">
        <v>12</v>
      </c>
      <c r="AE213" s="73">
        <v>2</v>
      </c>
      <c r="AF213" s="73">
        <v>2</v>
      </c>
      <c r="AG213" s="73">
        <v>7</v>
      </c>
      <c r="AH213" s="73">
        <v>7</v>
      </c>
      <c r="AI213" s="73">
        <v>0</v>
      </c>
      <c r="AJ213" s="73">
        <v>3</v>
      </c>
      <c r="AK213" s="73">
        <v>1</v>
      </c>
      <c r="AL213" s="73">
        <v>0</v>
      </c>
      <c r="AM213" s="73">
        <v>0</v>
      </c>
      <c r="AN213">
        <v>212</v>
      </c>
    </row>
    <row r="214" spans="1:40">
      <c r="A214" s="192"/>
      <c r="B214" s="152"/>
      <c r="C214" s="179"/>
      <c r="D214" s="181"/>
      <c r="E214" s="183"/>
      <c r="F214" s="185"/>
      <c r="G214" s="167" t="s">
        <v>256</v>
      </c>
      <c r="H214" s="95" t="s">
        <v>270</v>
      </c>
      <c r="I214" s="73">
        <f t="shared" si="6"/>
        <v>1464</v>
      </c>
      <c r="J214" s="73">
        <f t="shared" si="7"/>
        <v>1464</v>
      </c>
      <c r="K214" s="73">
        <v>41</v>
      </c>
      <c r="L214" s="73">
        <v>16</v>
      </c>
      <c r="M214" s="73">
        <v>17</v>
      </c>
      <c r="N214" s="73">
        <v>48</v>
      </c>
      <c r="O214" s="73">
        <v>1</v>
      </c>
      <c r="P214" s="73">
        <v>19</v>
      </c>
      <c r="Q214" s="73">
        <v>66</v>
      </c>
      <c r="R214" s="73">
        <v>9</v>
      </c>
      <c r="S214" s="73">
        <v>97</v>
      </c>
      <c r="T214" s="73">
        <v>9</v>
      </c>
      <c r="U214" s="73">
        <v>183</v>
      </c>
      <c r="V214" s="73">
        <v>63</v>
      </c>
      <c r="W214" s="73">
        <v>6</v>
      </c>
      <c r="X214" s="73">
        <v>334</v>
      </c>
      <c r="Y214" s="73">
        <v>97</v>
      </c>
      <c r="Z214" s="73">
        <v>345</v>
      </c>
      <c r="AA214" s="73">
        <v>3</v>
      </c>
      <c r="AB214" s="73">
        <v>13</v>
      </c>
      <c r="AC214" s="73">
        <v>0</v>
      </c>
      <c r="AD214" s="73">
        <v>36</v>
      </c>
      <c r="AE214" s="73">
        <v>2</v>
      </c>
      <c r="AF214" s="73">
        <v>3</v>
      </c>
      <c r="AG214" s="73">
        <v>5</v>
      </c>
      <c r="AH214" s="73">
        <v>16</v>
      </c>
      <c r="AI214" s="73">
        <v>1</v>
      </c>
      <c r="AJ214" s="73">
        <v>31</v>
      </c>
      <c r="AK214" s="73">
        <v>0</v>
      </c>
      <c r="AL214" s="73">
        <v>0</v>
      </c>
      <c r="AM214" s="73">
        <v>3</v>
      </c>
      <c r="AN214">
        <v>213</v>
      </c>
    </row>
    <row r="215" spans="1:40">
      <c r="A215" s="192"/>
      <c r="B215" s="152"/>
      <c r="C215" s="179"/>
      <c r="D215" s="181"/>
      <c r="E215" s="183"/>
      <c r="F215" s="185"/>
      <c r="G215" s="167"/>
      <c r="H215" s="95" t="s">
        <v>271</v>
      </c>
      <c r="I215" s="73">
        <f t="shared" si="6"/>
        <v>143</v>
      </c>
      <c r="J215" s="73">
        <f t="shared" si="7"/>
        <v>143</v>
      </c>
      <c r="K215" s="73">
        <v>1</v>
      </c>
      <c r="L215" s="73">
        <v>2</v>
      </c>
      <c r="M215" s="73"/>
      <c r="N215" s="73">
        <v>3</v>
      </c>
      <c r="O215" s="73">
        <v>0</v>
      </c>
      <c r="P215" s="73">
        <v>1</v>
      </c>
      <c r="Q215" s="73">
        <v>7</v>
      </c>
      <c r="R215" s="73">
        <v>2</v>
      </c>
      <c r="S215" s="73">
        <v>3</v>
      </c>
      <c r="T215" s="73">
        <v>0</v>
      </c>
      <c r="U215" s="73">
        <v>26</v>
      </c>
      <c r="V215" s="73">
        <v>0</v>
      </c>
      <c r="W215" s="73">
        <v>0</v>
      </c>
      <c r="X215" s="73">
        <v>39</v>
      </c>
      <c r="Y215" s="73">
        <v>3</v>
      </c>
      <c r="Z215" s="73">
        <v>14</v>
      </c>
      <c r="AA215" s="73">
        <v>0</v>
      </c>
      <c r="AB215" s="73">
        <v>4</v>
      </c>
      <c r="AC215" s="73">
        <v>1</v>
      </c>
      <c r="AD215" s="73">
        <v>6</v>
      </c>
      <c r="AE215" s="73">
        <v>0</v>
      </c>
      <c r="AF215" s="73">
        <v>1</v>
      </c>
      <c r="AG215" s="73">
        <v>0</v>
      </c>
      <c r="AH215" s="73">
        <v>0</v>
      </c>
      <c r="AI215" s="73">
        <v>0</v>
      </c>
      <c r="AJ215" s="73">
        <v>2</v>
      </c>
      <c r="AK215" s="73">
        <v>1</v>
      </c>
      <c r="AL215" s="73">
        <v>0</v>
      </c>
      <c r="AM215" s="73">
        <v>27</v>
      </c>
      <c r="AN215">
        <v>214</v>
      </c>
    </row>
    <row r="216" spans="1:40" ht="24">
      <c r="A216" s="192"/>
      <c r="B216" s="152"/>
      <c r="C216" s="179"/>
      <c r="D216" s="181"/>
      <c r="E216" s="183"/>
      <c r="F216" s="185"/>
      <c r="G216" s="96"/>
      <c r="H216" s="97" t="s">
        <v>277</v>
      </c>
      <c r="I216" s="98">
        <f t="shared" si="6"/>
        <v>5028</v>
      </c>
      <c r="J216" s="98">
        <f t="shared" si="7"/>
        <v>5028</v>
      </c>
      <c r="K216" s="98">
        <v>144</v>
      </c>
      <c r="L216" s="98">
        <v>45</v>
      </c>
      <c r="M216" s="98">
        <v>111</v>
      </c>
      <c r="N216" s="98">
        <v>246</v>
      </c>
      <c r="O216" s="98">
        <v>8</v>
      </c>
      <c r="P216" s="98">
        <v>31</v>
      </c>
      <c r="Q216" s="98">
        <v>397</v>
      </c>
      <c r="R216" s="98">
        <v>43</v>
      </c>
      <c r="S216" s="98">
        <v>373</v>
      </c>
      <c r="T216" s="98">
        <v>21</v>
      </c>
      <c r="U216" s="98">
        <v>561</v>
      </c>
      <c r="V216" s="98">
        <v>272</v>
      </c>
      <c r="W216" s="98">
        <v>26</v>
      </c>
      <c r="X216" s="98">
        <v>891</v>
      </c>
      <c r="Y216" s="98">
        <v>323</v>
      </c>
      <c r="Z216" s="98">
        <v>843</v>
      </c>
      <c r="AA216" s="98">
        <v>56</v>
      </c>
      <c r="AB216" s="98">
        <v>79</v>
      </c>
      <c r="AC216" s="98">
        <v>6</v>
      </c>
      <c r="AD216" s="98">
        <v>176</v>
      </c>
      <c r="AE216" s="98">
        <v>11</v>
      </c>
      <c r="AF216" s="98">
        <v>10</v>
      </c>
      <c r="AG216" s="98">
        <v>69</v>
      </c>
      <c r="AH216" s="98">
        <v>80</v>
      </c>
      <c r="AI216" s="98">
        <v>13</v>
      </c>
      <c r="AJ216" s="98">
        <v>161</v>
      </c>
      <c r="AK216" s="98">
        <v>2</v>
      </c>
      <c r="AL216" s="98">
        <v>0</v>
      </c>
      <c r="AM216" s="98">
        <v>30</v>
      </c>
      <c r="AN216">
        <v>215</v>
      </c>
    </row>
    <row r="217" spans="1:40">
      <c r="A217" s="192"/>
      <c r="B217" s="152"/>
      <c r="C217" s="179"/>
      <c r="D217" s="181"/>
      <c r="E217" s="183"/>
      <c r="F217" s="168" t="s">
        <v>258</v>
      </c>
      <c r="G217" s="171"/>
      <c r="H217" s="95" t="s">
        <v>270</v>
      </c>
      <c r="I217" s="73">
        <f t="shared" si="6"/>
        <v>350</v>
      </c>
      <c r="J217" s="73">
        <f t="shared" si="7"/>
        <v>350</v>
      </c>
      <c r="K217" s="73">
        <v>11</v>
      </c>
      <c r="L217" s="73">
        <v>3</v>
      </c>
      <c r="M217" s="73">
        <v>2</v>
      </c>
      <c r="N217" s="73">
        <v>16</v>
      </c>
      <c r="O217" s="73">
        <v>1</v>
      </c>
      <c r="P217" s="73">
        <v>1</v>
      </c>
      <c r="Q217" s="73">
        <v>17</v>
      </c>
      <c r="R217" s="73">
        <v>1</v>
      </c>
      <c r="S217" s="73">
        <v>29</v>
      </c>
      <c r="T217" s="73">
        <v>2</v>
      </c>
      <c r="U217" s="73">
        <v>56</v>
      </c>
      <c r="V217" s="73">
        <v>4</v>
      </c>
      <c r="W217" s="73">
        <v>1</v>
      </c>
      <c r="X217" s="73">
        <v>71</v>
      </c>
      <c r="Y217" s="73">
        <v>21</v>
      </c>
      <c r="Z217" s="73">
        <v>78</v>
      </c>
      <c r="AA217" s="73">
        <v>2</v>
      </c>
      <c r="AB217" s="73">
        <v>5</v>
      </c>
      <c r="AC217" s="73">
        <v>0</v>
      </c>
      <c r="AD217" s="73">
        <v>9</v>
      </c>
      <c r="AE217" s="73">
        <v>1</v>
      </c>
      <c r="AF217" s="73">
        <v>1</v>
      </c>
      <c r="AG217" s="73">
        <v>1</v>
      </c>
      <c r="AH217" s="73">
        <v>3</v>
      </c>
      <c r="AI217" s="73">
        <v>3</v>
      </c>
      <c r="AJ217" s="73">
        <v>10</v>
      </c>
      <c r="AK217" s="73">
        <v>0</v>
      </c>
      <c r="AL217" s="73">
        <v>0</v>
      </c>
      <c r="AM217" s="73">
        <v>1</v>
      </c>
      <c r="AN217">
        <v>216</v>
      </c>
    </row>
    <row r="218" spans="1:40">
      <c r="A218" s="192"/>
      <c r="B218" s="152"/>
      <c r="C218" s="179"/>
      <c r="D218" s="181"/>
      <c r="E218" s="183"/>
      <c r="F218" s="169"/>
      <c r="G218" s="172"/>
      <c r="H218" s="95" t="s">
        <v>271</v>
      </c>
      <c r="I218" s="73">
        <f t="shared" si="6"/>
        <v>130</v>
      </c>
      <c r="J218" s="73">
        <f t="shared" si="7"/>
        <v>130</v>
      </c>
      <c r="K218" s="73">
        <v>2</v>
      </c>
      <c r="L218" s="73">
        <v>1</v>
      </c>
      <c r="M218" s="73"/>
      <c r="N218" s="73">
        <v>0</v>
      </c>
      <c r="O218" s="73">
        <v>1</v>
      </c>
      <c r="P218" s="73">
        <v>0</v>
      </c>
      <c r="Q218" s="73">
        <v>2</v>
      </c>
      <c r="R218" s="73">
        <v>1</v>
      </c>
      <c r="S218" s="73">
        <v>0</v>
      </c>
      <c r="T218" s="73">
        <v>2</v>
      </c>
      <c r="U218" s="73">
        <v>5</v>
      </c>
      <c r="V218" s="73">
        <v>0</v>
      </c>
      <c r="W218" s="73">
        <v>0</v>
      </c>
      <c r="X218" s="73">
        <v>11</v>
      </c>
      <c r="Y218" s="73">
        <v>2</v>
      </c>
      <c r="Z218" s="73">
        <v>6</v>
      </c>
      <c r="AA218" s="73">
        <v>0</v>
      </c>
      <c r="AB218" s="73">
        <v>2</v>
      </c>
      <c r="AC218" s="73">
        <v>0</v>
      </c>
      <c r="AD218" s="73">
        <v>1</v>
      </c>
      <c r="AE218" s="73">
        <v>0</v>
      </c>
      <c r="AF218" s="73">
        <v>0</v>
      </c>
      <c r="AG218" s="73">
        <v>0</v>
      </c>
      <c r="AH218" s="73">
        <v>0</v>
      </c>
      <c r="AI218" s="73">
        <v>0</v>
      </c>
      <c r="AJ218" s="73">
        <v>1</v>
      </c>
      <c r="AK218" s="73">
        <v>0</v>
      </c>
      <c r="AL218" s="73">
        <v>0</v>
      </c>
      <c r="AM218" s="73">
        <v>93</v>
      </c>
      <c r="AN218">
        <v>217</v>
      </c>
    </row>
    <row r="219" spans="1:40" ht="24">
      <c r="A219" s="192"/>
      <c r="B219" s="152"/>
      <c r="C219" s="179"/>
      <c r="D219" s="181"/>
      <c r="E219" s="183"/>
      <c r="F219" s="170"/>
      <c r="G219" s="173"/>
      <c r="H219" s="97" t="s">
        <v>278</v>
      </c>
      <c r="I219" s="98">
        <f t="shared" si="6"/>
        <v>480</v>
      </c>
      <c r="J219" s="98">
        <f t="shared" si="7"/>
        <v>480</v>
      </c>
      <c r="K219" s="98">
        <v>13</v>
      </c>
      <c r="L219" s="98">
        <v>4</v>
      </c>
      <c r="M219" s="98">
        <v>2</v>
      </c>
      <c r="N219" s="98">
        <v>16</v>
      </c>
      <c r="O219" s="98">
        <v>2</v>
      </c>
      <c r="P219" s="98">
        <v>1</v>
      </c>
      <c r="Q219" s="98">
        <v>19</v>
      </c>
      <c r="R219" s="98">
        <v>2</v>
      </c>
      <c r="S219" s="98">
        <v>29</v>
      </c>
      <c r="T219" s="98">
        <v>4</v>
      </c>
      <c r="U219" s="98">
        <v>61</v>
      </c>
      <c r="V219" s="98">
        <v>4</v>
      </c>
      <c r="W219" s="98">
        <v>1</v>
      </c>
      <c r="X219" s="98">
        <v>82</v>
      </c>
      <c r="Y219" s="98">
        <v>23</v>
      </c>
      <c r="Z219" s="98">
        <v>84</v>
      </c>
      <c r="AA219" s="98">
        <v>2</v>
      </c>
      <c r="AB219" s="98">
        <v>7</v>
      </c>
      <c r="AC219" s="98">
        <v>0</v>
      </c>
      <c r="AD219" s="98">
        <v>10</v>
      </c>
      <c r="AE219" s="98">
        <v>1</v>
      </c>
      <c r="AF219" s="98">
        <v>1</v>
      </c>
      <c r="AG219" s="98">
        <v>1</v>
      </c>
      <c r="AH219" s="98">
        <v>3</v>
      </c>
      <c r="AI219" s="98">
        <v>3</v>
      </c>
      <c r="AJ219" s="98">
        <v>11</v>
      </c>
      <c r="AK219" s="98">
        <v>0</v>
      </c>
      <c r="AL219" s="98">
        <v>0</v>
      </c>
      <c r="AM219" s="98">
        <v>94</v>
      </c>
      <c r="AN219">
        <v>218</v>
      </c>
    </row>
    <row r="220" spans="1:40" ht="15.75">
      <c r="A220" s="192"/>
      <c r="B220" s="177"/>
      <c r="C220" s="180"/>
      <c r="D220" s="181"/>
      <c r="E220" s="184"/>
      <c r="F220" s="96"/>
      <c r="G220" s="96"/>
      <c r="H220" s="99" t="s">
        <v>279</v>
      </c>
      <c r="I220" s="62">
        <f t="shared" si="6"/>
        <v>5508</v>
      </c>
      <c r="J220" s="62">
        <f t="shared" si="7"/>
        <v>5508</v>
      </c>
      <c r="K220" s="62">
        <v>157</v>
      </c>
      <c r="L220" s="62">
        <v>49</v>
      </c>
      <c r="M220" s="62">
        <v>113</v>
      </c>
      <c r="N220" s="62">
        <v>262</v>
      </c>
      <c r="O220" s="62">
        <v>10</v>
      </c>
      <c r="P220" s="62">
        <v>32</v>
      </c>
      <c r="Q220" s="62">
        <v>416</v>
      </c>
      <c r="R220" s="62">
        <v>45</v>
      </c>
      <c r="S220" s="62">
        <v>402</v>
      </c>
      <c r="T220" s="62">
        <v>25</v>
      </c>
      <c r="U220" s="62">
        <v>622</v>
      </c>
      <c r="V220" s="62">
        <v>276</v>
      </c>
      <c r="W220" s="62">
        <v>27</v>
      </c>
      <c r="X220" s="62">
        <v>973</v>
      </c>
      <c r="Y220" s="62">
        <v>346</v>
      </c>
      <c r="Z220" s="62">
        <v>927</v>
      </c>
      <c r="AA220" s="62">
        <v>58</v>
      </c>
      <c r="AB220" s="62">
        <v>86</v>
      </c>
      <c r="AC220" s="62">
        <v>6</v>
      </c>
      <c r="AD220" s="62">
        <v>186</v>
      </c>
      <c r="AE220" s="62">
        <v>12</v>
      </c>
      <c r="AF220" s="62">
        <v>11</v>
      </c>
      <c r="AG220" s="62">
        <v>70</v>
      </c>
      <c r="AH220" s="62">
        <v>83</v>
      </c>
      <c r="AI220" s="62">
        <v>16</v>
      </c>
      <c r="AJ220" s="62">
        <v>172</v>
      </c>
      <c r="AK220" s="62">
        <v>2</v>
      </c>
      <c r="AL220" s="62">
        <v>0</v>
      </c>
      <c r="AM220" s="62">
        <v>124</v>
      </c>
      <c r="AN220">
        <v>219</v>
      </c>
    </row>
    <row r="221" spans="1:40" ht="24">
      <c r="A221" s="192"/>
      <c r="B221" s="151"/>
      <c r="C221" s="174" t="s">
        <v>280</v>
      </c>
      <c r="D221" s="175"/>
      <c r="E221" s="175"/>
      <c r="F221" s="175"/>
      <c r="G221" s="176"/>
      <c r="H221" s="66" t="s">
        <v>281</v>
      </c>
      <c r="I221" s="101">
        <f t="shared" si="6"/>
        <v>11319</v>
      </c>
      <c r="J221" s="101">
        <f t="shared" si="7"/>
        <v>11319</v>
      </c>
      <c r="K221" s="101">
        <v>476</v>
      </c>
      <c r="L221" s="101">
        <v>392</v>
      </c>
      <c r="M221" s="101">
        <v>116</v>
      </c>
      <c r="N221" s="101">
        <v>677</v>
      </c>
      <c r="O221" s="101">
        <v>130</v>
      </c>
      <c r="P221" s="101">
        <v>253</v>
      </c>
      <c r="Q221" s="101">
        <v>619</v>
      </c>
      <c r="R221" s="101">
        <v>187</v>
      </c>
      <c r="S221" s="101">
        <v>661</v>
      </c>
      <c r="T221" s="101">
        <v>267</v>
      </c>
      <c r="U221" s="101">
        <v>510</v>
      </c>
      <c r="V221" s="101">
        <v>313</v>
      </c>
      <c r="W221" s="101">
        <v>466</v>
      </c>
      <c r="X221" s="101">
        <v>778</v>
      </c>
      <c r="Y221" s="101">
        <v>212</v>
      </c>
      <c r="Z221" s="101">
        <v>1828</v>
      </c>
      <c r="AA221" s="101">
        <v>23</v>
      </c>
      <c r="AB221" s="101">
        <v>731</v>
      </c>
      <c r="AC221" s="101">
        <v>226</v>
      </c>
      <c r="AD221" s="101">
        <v>408</v>
      </c>
      <c r="AE221" s="101">
        <v>1181</v>
      </c>
      <c r="AF221" s="101">
        <v>89</v>
      </c>
      <c r="AG221" s="101">
        <v>13</v>
      </c>
      <c r="AH221" s="101">
        <v>84</v>
      </c>
      <c r="AI221" s="101">
        <v>396</v>
      </c>
      <c r="AJ221" s="101">
        <v>201</v>
      </c>
      <c r="AK221" s="101">
        <v>46</v>
      </c>
      <c r="AL221" s="101">
        <v>0</v>
      </c>
      <c r="AM221" s="101">
        <v>36</v>
      </c>
      <c r="AN221">
        <v>220</v>
      </c>
    </row>
    <row r="222" spans="1:40" ht="30">
      <c r="A222" s="192"/>
      <c r="B222" s="152"/>
      <c r="C222" s="157"/>
      <c r="D222" s="158"/>
      <c r="E222" s="158"/>
      <c r="F222" s="158"/>
      <c r="G222" s="159"/>
      <c r="H222" s="102" t="s">
        <v>282</v>
      </c>
      <c r="I222" s="62">
        <f t="shared" si="6"/>
        <v>11445</v>
      </c>
      <c r="J222" s="62">
        <f t="shared" si="7"/>
        <v>11445</v>
      </c>
      <c r="K222" s="62">
        <v>488</v>
      </c>
      <c r="L222" s="62">
        <v>392</v>
      </c>
      <c r="M222" s="62">
        <v>116</v>
      </c>
      <c r="N222" s="62">
        <v>679</v>
      </c>
      <c r="O222" s="62">
        <v>133</v>
      </c>
      <c r="P222" s="62">
        <v>254</v>
      </c>
      <c r="Q222" s="62">
        <v>620</v>
      </c>
      <c r="R222" s="62">
        <v>191</v>
      </c>
      <c r="S222" s="62">
        <v>661</v>
      </c>
      <c r="T222" s="62">
        <v>269</v>
      </c>
      <c r="U222" s="62">
        <v>511</v>
      </c>
      <c r="V222" s="62">
        <v>313</v>
      </c>
      <c r="W222" s="62">
        <v>474</v>
      </c>
      <c r="X222" s="62">
        <v>808</v>
      </c>
      <c r="Y222" s="62">
        <v>212</v>
      </c>
      <c r="Z222" s="62">
        <v>1855</v>
      </c>
      <c r="AA222" s="62">
        <v>24</v>
      </c>
      <c r="AB222" s="62">
        <v>748</v>
      </c>
      <c r="AC222" s="62">
        <v>230</v>
      </c>
      <c r="AD222" s="62">
        <v>411</v>
      </c>
      <c r="AE222" s="62">
        <v>1182</v>
      </c>
      <c r="AF222" s="62">
        <v>89</v>
      </c>
      <c r="AG222" s="62">
        <v>14</v>
      </c>
      <c r="AH222" s="62">
        <v>85</v>
      </c>
      <c r="AI222" s="62">
        <v>396</v>
      </c>
      <c r="AJ222" s="62">
        <v>202</v>
      </c>
      <c r="AK222" s="62">
        <v>48</v>
      </c>
      <c r="AL222" s="62">
        <v>0</v>
      </c>
      <c r="AM222" s="62">
        <v>40</v>
      </c>
      <c r="AN222">
        <v>221</v>
      </c>
    </row>
    <row r="223" spans="1:40" ht="30">
      <c r="A223" s="192"/>
      <c r="B223" s="152"/>
      <c r="C223" s="157"/>
      <c r="D223" s="158"/>
      <c r="E223" s="158"/>
      <c r="F223" s="158"/>
      <c r="G223" s="159"/>
      <c r="H223" s="103" t="s">
        <v>283</v>
      </c>
      <c r="I223" s="101">
        <f t="shared" si="6"/>
        <v>8019</v>
      </c>
      <c r="J223" s="101">
        <f t="shared" si="7"/>
        <v>8019</v>
      </c>
      <c r="K223" s="101">
        <v>162</v>
      </c>
      <c r="L223" s="101">
        <v>136</v>
      </c>
      <c r="M223" s="101">
        <v>135</v>
      </c>
      <c r="N223" s="101">
        <v>316</v>
      </c>
      <c r="O223" s="101">
        <v>24</v>
      </c>
      <c r="P223" s="101">
        <v>111</v>
      </c>
      <c r="Q223" s="101">
        <v>487</v>
      </c>
      <c r="R223" s="101">
        <v>74</v>
      </c>
      <c r="S223" s="101">
        <v>472</v>
      </c>
      <c r="T223" s="101">
        <v>56</v>
      </c>
      <c r="U223" s="101">
        <v>914</v>
      </c>
      <c r="V223" s="101">
        <v>346</v>
      </c>
      <c r="W223" s="101">
        <v>101</v>
      </c>
      <c r="X223" s="101">
        <v>1280</v>
      </c>
      <c r="Y223" s="101">
        <v>398</v>
      </c>
      <c r="Z223" s="101">
        <v>1215</v>
      </c>
      <c r="AA223" s="101">
        <v>60</v>
      </c>
      <c r="AB223" s="101">
        <v>373</v>
      </c>
      <c r="AC223" s="101">
        <v>211</v>
      </c>
      <c r="AD223" s="101">
        <v>303</v>
      </c>
      <c r="AE223" s="101">
        <v>57</v>
      </c>
      <c r="AF223" s="101">
        <v>52</v>
      </c>
      <c r="AG223" s="101">
        <v>74</v>
      </c>
      <c r="AH223" s="101">
        <v>95</v>
      </c>
      <c r="AI223" s="101">
        <v>45</v>
      </c>
      <c r="AJ223" s="101">
        <v>186</v>
      </c>
      <c r="AK223" s="101">
        <v>4</v>
      </c>
      <c r="AL223" s="101">
        <v>0</v>
      </c>
      <c r="AM223" s="101">
        <v>332</v>
      </c>
      <c r="AN223">
        <v>222</v>
      </c>
    </row>
    <row r="224" spans="1:40" ht="30">
      <c r="A224" s="192"/>
      <c r="B224" s="152"/>
      <c r="C224" s="157"/>
      <c r="D224" s="158"/>
      <c r="E224" s="158"/>
      <c r="F224" s="158"/>
      <c r="G224" s="159"/>
      <c r="H224" s="102" t="s">
        <v>284</v>
      </c>
      <c r="I224" s="62">
        <f t="shared" si="6"/>
        <v>9487</v>
      </c>
      <c r="J224" s="62">
        <f t="shared" si="7"/>
        <v>9487</v>
      </c>
      <c r="K224" s="62">
        <v>187</v>
      </c>
      <c r="L224" s="62">
        <v>152</v>
      </c>
      <c r="M224" s="62">
        <v>135</v>
      </c>
      <c r="N224" s="62">
        <v>327</v>
      </c>
      <c r="O224" s="62">
        <v>33</v>
      </c>
      <c r="P224" s="62">
        <v>138</v>
      </c>
      <c r="Q224" s="62">
        <v>526</v>
      </c>
      <c r="R224" s="62">
        <v>83</v>
      </c>
      <c r="S224" s="62">
        <v>493</v>
      </c>
      <c r="T224" s="62">
        <v>70</v>
      </c>
      <c r="U224" s="62">
        <v>1006</v>
      </c>
      <c r="V224" s="62">
        <v>348</v>
      </c>
      <c r="W224" s="62">
        <v>129</v>
      </c>
      <c r="X224" s="62">
        <v>1432</v>
      </c>
      <c r="Y224" s="62">
        <v>415</v>
      </c>
      <c r="Z224" s="62">
        <v>1306</v>
      </c>
      <c r="AA224" s="62">
        <v>62</v>
      </c>
      <c r="AB224" s="62">
        <v>489</v>
      </c>
      <c r="AC224" s="62">
        <v>248</v>
      </c>
      <c r="AD224" s="62">
        <v>349</v>
      </c>
      <c r="AE224" s="62">
        <v>102</v>
      </c>
      <c r="AF224" s="62">
        <v>73</v>
      </c>
      <c r="AG224" s="62">
        <v>85</v>
      </c>
      <c r="AH224" s="62">
        <v>104</v>
      </c>
      <c r="AI224" s="62">
        <v>50</v>
      </c>
      <c r="AJ224" s="62">
        <v>194</v>
      </c>
      <c r="AK224" s="62">
        <v>13</v>
      </c>
      <c r="AL224" s="62">
        <v>0</v>
      </c>
      <c r="AM224" s="62">
        <v>938</v>
      </c>
      <c r="AN224">
        <v>223</v>
      </c>
    </row>
    <row r="225" spans="1:40" ht="32.25" thickBot="1">
      <c r="A225" s="193"/>
      <c r="B225" s="153"/>
      <c r="C225" s="160"/>
      <c r="D225" s="161"/>
      <c r="E225" s="161"/>
      <c r="F225" s="161"/>
      <c r="G225" s="162"/>
      <c r="H225" s="104" t="s">
        <v>285</v>
      </c>
      <c r="I225" s="105">
        <f t="shared" si="6"/>
        <v>20932</v>
      </c>
      <c r="J225" s="105">
        <f t="shared" si="7"/>
        <v>20932</v>
      </c>
      <c r="K225" s="105">
        <v>675</v>
      </c>
      <c r="L225" s="105">
        <v>544</v>
      </c>
      <c r="M225" s="105">
        <v>251</v>
      </c>
      <c r="N225" s="105">
        <v>1006</v>
      </c>
      <c r="O225" s="105">
        <v>166</v>
      </c>
      <c r="P225" s="105">
        <v>392</v>
      </c>
      <c r="Q225" s="105">
        <v>1146</v>
      </c>
      <c r="R225" s="105">
        <v>274</v>
      </c>
      <c r="S225" s="105">
        <v>1154</v>
      </c>
      <c r="T225" s="105">
        <v>339</v>
      </c>
      <c r="U225" s="105">
        <v>1517</v>
      </c>
      <c r="V225" s="105">
        <v>661</v>
      </c>
      <c r="W225" s="105">
        <v>603</v>
      </c>
      <c r="X225" s="105">
        <v>2240</v>
      </c>
      <c r="Y225" s="105">
        <v>627</v>
      </c>
      <c r="Z225" s="105">
        <v>3161</v>
      </c>
      <c r="AA225" s="105">
        <v>86</v>
      </c>
      <c r="AB225" s="105">
        <v>1237</v>
      </c>
      <c r="AC225" s="105">
        <v>478</v>
      </c>
      <c r="AD225" s="105">
        <v>760</v>
      </c>
      <c r="AE225" s="105">
        <v>1284</v>
      </c>
      <c r="AF225" s="105">
        <v>162</v>
      </c>
      <c r="AG225" s="105">
        <v>99</v>
      </c>
      <c r="AH225" s="105">
        <v>189</v>
      </c>
      <c r="AI225" s="105">
        <v>446</v>
      </c>
      <c r="AJ225" s="105">
        <v>396</v>
      </c>
      <c r="AK225" s="105">
        <v>61</v>
      </c>
      <c r="AL225" s="105">
        <v>0</v>
      </c>
      <c r="AM225" s="105">
        <v>978</v>
      </c>
      <c r="AN225">
        <v>224</v>
      </c>
    </row>
    <row r="226" spans="1:40" ht="24">
      <c r="A226" s="106"/>
      <c r="B226" s="151"/>
      <c r="C226" s="154" t="s">
        <v>286</v>
      </c>
      <c r="D226" s="155"/>
      <c r="E226" s="155"/>
      <c r="F226" s="155"/>
      <c r="G226" s="156"/>
      <c r="H226" s="66" t="s">
        <v>281</v>
      </c>
      <c r="I226" s="101">
        <f t="shared" si="6"/>
        <v>6234</v>
      </c>
      <c r="J226" s="101">
        <f t="shared" si="7"/>
        <v>6234</v>
      </c>
      <c r="K226" s="101">
        <v>79</v>
      </c>
      <c r="L226" s="101">
        <v>313</v>
      </c>
      <c r="M226" s="101">
        <v>37</v>
      </c>
      <c r="N226" s="101">
        <v>257</v>
      </c>
      <c r="O226" s="101">
        <v>22</v>
      </c>
      <c r="P226" s="101">
        <v>175</v>
      </c>
      <c r="Q226" s="101">
        <v>156</v>
      </c>
      <c r="R226" s="101">
        <v>94</v>
      </c>
      <c r="S226" s="101">
        <v>304</v>
      </c>
      <c r="T226" s="101">
        <v>179</v>
      </c>
      <c r="U226" s="101">
        <v>192</v>
      </c>
      <c r="V226" s="101">
        <v>66</v>
      </c>
      <c r="W226" s="101">
        <v>292</v>
      </c>
      <c r="X226" s="101">
        <v>582</v>
      </c>
      <c r="Y226" s="101">
        <v>153</v>
      </c>
      <c r="Z226" s="101">
        <v>1407</v>
      </c>
      <c r="AA226" s="101">
        <v>7</v>
      </c>
      <c r="AB226" s="101">
        <v>421</v>
      </c>
      <c r="AC226" s="101">
        <v>138</v>
      </c>
      <c r="AD226" s="101">
        <v>236</v>
      </c>
      <c r="AE226" s="101">
        <v>820</v>
      </c>
      <c r="AF226" s="101">
        <v>43</v>
      </c>
      <c r="AG226" s="101">
        <v>4</v>
      </c>
      <c r="AH226" s="101">
        <v>35</v>
      </c>
      <c r="AI226" s="101">
        <v>110</v>
      </c>
      <c r="AJ226" s="101">
        <v>98</v>
      </c>
      <c r="AK226" s="101">
        <v>2</v>
      </c>
      <c r="AL226" s="101">
        <v>0</v>
      </c>
      <c r="AM226" s="101">
        <v>12</v>
      </c>
      <c r="AN226">
        <v>225</v>
      </c>
    </row>
    <row r="227" spans="1:40" ht="30">
      <c r="A227" s="106"/>
      <c r="B227" s="152"/>
      <c r="C227" s="157"/>
      <c r="D227" s="158"/>
      <c r="E227" s="158"/>
      <c r="F227" s="158"/>
      <c r="G227" s="159"/>
      <c r="H227" s="102" t="s">
        <v>282</v>
      </c>
      <c r="I227" s="62">
        <f t="shared" si="6"/>
        <v>5638</v>
      </c>
      <c r="J227" s="62">
        <f t="shared" si="7"/>
        <v>5638</v>
      </c>
      <c r="K227" s="62">
        <v>92</v>
      </c>
      <c r="L227" s="62">
        <v>119</v>
      </c>
      <c r="M227" s="62">
        <v>20</v>
      </c>
      <c r="N227" s="62">
        <v>153</v>
      </c>
      <c r="O227" s="62">
        <v>25</v>
      </c>
      <c r="P227" s="62">
        <v>99</v>
      </c>
      <c r="Q227" s="62">
        <v>194</v>
      </c>
      <c r="R227" s="62">
        <v>63</v>
      </c>
      <c r="S227" s="62">
        <v>301</v>
      </c>
      <c r="T227" s="62">
        <v>33</v>
      </c>
      <c r="U227" s="62">
        <v>483</v>
      </c>
      <c r="V227" s="62">
        <v>83</v>
      </c>
      <c r="W227" s="62">
        <v>98</v>
      </c>
      <c r="X227" s="62">
        <v>631</v>
      </c>
      <c r="Y227" s="62">
        <v>135</v>
      </c>
      <c r="Z227" s="62">
        <v>1157</v>
      </c>
      <c r="AA227" s="62">
        <v>5</v>
      </c>
      <c r="AB227" s="62">
        <v>350</v>
      </c>
      <c r="AC227" s="62">
        <v>249</v>
      </c>
      <c r="AD227" s="62">
        <v>211</v>
      </c>
      <c r="AE227" s="62">
        <v>123</v>
      </c>
      <c r="AF227" s="62">
        <v>59</v>
      </c>
      <c r="AG227" s="62">
        <v>10</v>
      </c>
      <c r="AH227" s="62">
        <v>27</v>
      </c>
      <c r="AI227" s="62">
        <v>32</v>
      </c>
      <c r="AJ227" s="62">
        <v>48</v>
      </c>
      <c r="AK227" s="62">
        <v>13</v>
      </c>
      <c r="AL227" s="62">
        <v>0</v>
      </c>
      <c r="AM227" s="62">
        <v>825</v>
      </c>
      <c r="AN227">
        <v>226</v>
      </c>
    </row>
    <row r="228" spans="1:40" ht="30">
      <c r="A228" s="106"/>
      <c r="B228" s="152"/>
      <c r="C228" s="157"/>
      <c r="D228" s="158"/>
      <c r="E228" s="158"/>
      <c r="F228" s="158"/>
      <c r="G228" s="159"/>
      <c r="H228" s="103" t="s">
        <v>283</v>
      </c>
      <c r="I228" s="101">
        <f t="shared" si="6"/>
        <v>4287</v>
      </c>
      <c r="J228" s="101">
        <f t="shared" si="7"/>
        <v>4287</v>
      </c>
      <c r="K228" s="101">
        <v>69</v>
      </c>
      <c r="L228" s="101">
        <v>91</v>
      </c>
      <c r="M228" s="101">
        <v>24</v>
      </c>
      <c r="N228" s="101">
        <v>107</v>
      </c>
      <c r="O228" s="101">
        <v>12</v>
      </c>
      <c r="P228" s="101">
        <v>84</v>
      </c>
      <c r="Q228" s="101">
        <v>155</v>
      </c>
      <c r="R228" s="101">
        <v>38</v>
      </c>
      <c r="S228" s="101">
        <v>187</v>
      </c>
      <c r="T228" s="101">
        <v>34</v>
      </c>
      <c r="U228" s="101">
        <v>555</v>
      </c>
      <c r="V228" s="101">
        <v>122</v>
      </c>
      <c r="W228" s="101">
        <v>63</v>
      </c>
      <c r="X228" s="101">
        <v>742</v>
      </c>
      <c r="Y228" s="101">
        <v>158</v>
      </c>
      <c r="Z228" s="101">
        <v>661</v>
      </c>
      <c r="AA228" s="101">
        <v>9</v>
      </c>
      <c r="AB228" s="101">
        <v>251</v>
      </c>
      <c r="AC228" s="101">
        <v>201</v>
      </c>
      <c r="AD228" s="101">
        <v>167</v>
      </c>
      <c r="AE228" s="101">
        <v>48</v>
      </c>
      <c r="AF228" s="101">
        <v>44</v>
      </c>
      <c r="AG228" s="101">
        <v>14</v>
      </c>
      <c r="AH228" s="101">
        <v>25</v>
      </c>
      <c r="AI228" s="101">
        <v>29</v>
      </c>
      <c r="AJ228" s="101">
        <v>61</v>
      </c>
      <c r="AK228" s="101">
        <v>4</v>
      </c>
      <c r="AL228" s="101">
        <v>0</v>
      </c>
      <c r="AM228" s="101">
        <v>332</v>
      </c>
      <c r="AN228">
        <v>227</v>
      </c>
    </row>
    <row r="229" spans="1:40" ht="30">
      <c r="A229" s="106"/>
      <c r="B229" s="152"/>
      <c r="C229" s="157"/>
      <c r="D229" s="158"/>
      <c r="E229" s="158"/>
      <c r="F229" s="158"/>
      <c r="G229" s="159"/>
      <c r="H229" s="102" t="s">
        <v>284</v>
      </c>
      <c r="I229" s="62">
        <f t="shared" si="6"/>
        <v>5533</v>
      </c>
      <c r="J229" s="62">
        <f t="shared" si="7"/>
        <v>5533</v>
      </c>
      <c r="K229" s="62">
        <v>82</v>
      </c>
      <c r="L229" s="62">
        <v>106</v>
      </c>
      <c r="M229" s="62">
        <v>24</v>
      </c>
      <c r="N229" s="62">
        <v>114</v>
      </c>
      <c r="O229" s="62">
        <v>18</v>
      </c>
      <c r="P229" s="62">
        <v>108</v>
      </c>
      <c r="Q229" s="62">
        <v>184</v>
      </c>
      <c r="R229" s="62">
        <v>44</v>
      </c>
      <c r="S229" s="62">
        <v>196</v>
      </c>
      <c r="T229" s="62">
        <v>42</v>
      </c>
      <c r="U229" s="62">
        <v>627</v>
      </c>
      <c r="V229" s="62">
        <v>123</v>
      </c>
      <c r="W229" s="62">
        <v>86</v>
      </c>
      <c r="X229" s="62">
        <v>842</v>
      </c>
      <c r="Y229" s="62">
        <v>170</v>
      </c>
      <c r="Z229" s="62">
        <v>728</v>
      </c>
      <c r="AA229" s="62">
        <v>9</v>
      </c>
      <c r="AB229" s="62">
        <v>354</v>
      </c>
      <c r="AC229" s="62">
        <v>238</v>
      </c>
      <c r="AD229" s="62">
        <v>200</v>
      </c>
      <c r="AE229" s="62">
        <v>88</v>
      </c>
      <c r="AF229" s="62">
        <v>61</v>
      </c>
      <c r="AG229" s="62">
        <v>14</v>
      </c>
      <c r="AH229" s="62">
        <v>25</v>
      </c>
      <c r="AI229" s="62">
        <v>34</v>
      </c>
      <c r="AJ229" s="62">
        <v>66</v>
      </c>
      <c r="AK229" s="62">
        <v>12</v>
      </c>
      <c r="AL229" s="62">
        <v>0</v>
      </c>
      <c r="AM229" s="62">
        <v>938</v>
      </c>
      <c r="AN229">
        <v>228</v>
      </c>
    </row>
    <row r="230" spans="1:40" ht="32.25" thickBot="1">
      <c r="A230" s="106"/>
      <c r="B230" s="153"/>
      <c r="C230" s="160"/>
      <c r="D230" s="161"/>
      <c r="E230" s="161"/>
      <c r="F230" s="161"/>
      <c r="G230" s="162"/>
      <c r="H230" s="104" t="s">
        <v>285</v>
      </c>
      <c r="I230" s="105">
        <f t="shared" si="6"/>
        <v>11171</v>
      </c>
      <c r="J230" s="105">
        <f t="shared" si="7"/>
        <v>11171</v>
      </c>
      <c r="K230" s="105">
        <v>174</v>
      </c>
      <c r="L230" s="105">
        <v>225</v>
      </c>
      <c r="M230" s="105">
        <v>44</v>
      </c>
      <c r="N230" s="105">
        <v>267</v>
      </c>
      <c r="O230" s="105">
        <v>43</v>
      </c>
      <c r="P230" s="105">
        <v>207</v>
      </c>
      <c r="Q230" s="105">
        <v>378</v>
      </c>
      <c r="R230" s="105">
        <v>107</v>
      </c>
      <c r="S230" s="105">
        <v>497</v>
      </c>
      <c r="T230" s="105">
        <v>75</v>
      </c>
      <c r="U230" s="105">
        <v>1110</v>
      </c>
      <c r="V230" s="105">
        <v>206</v>
      </c>
      <c r="W230" s="105">
        <v>184</v>
      </c>
      <c r="X230" s="105">
        <v>1473</v>
      </c>
      <c r="Y230" s="105">
        <v>305</v>
      </c>
      <c r="Z230" s="105">
        <v>1885</v>
      </c>
      <c r="AA230" s="105">
        <v>14</v>
      </c>
      <c r="AB230" s="105">
        <v>704</v>
      </c>
      <c r="AC230" s="105">
        <v>487</v>
      </c>
      <c r="AD230" s="105">
        <v>411</v>
      </c>
      <c r="AE230" s="105">
        <v>211</v>
      </c>
      <c r="AF230" s="105">
        <v>120</v>
      </c>
      <c r="AG230" s="105">
        <v>24</v>
      </c>
      <c r="AH230" s="105">
        <v>52</v>
      </c>
      <c r="AI230" s="105">
        <v>66</v>
      </c>
      <c r="AJ230" s="105">
        <v>114</v>
      </c>
      <c r="AK230" s="105">
        <v>25</v>
      </c>
      <c r="AL230" s="105">
        <v>0</v>
      </c>
      <c r="AM230" s="105">
        <v>1763</v>
      </c>
      <c r="AN230">
        <v>229</v>
      </c>
    </row>
    <row r="231" spans="1:40" ht="24">
      <c r="A231" s="163" t="s">
        <v>287</v>
      </c>
      <c r="B231" s="15" t="s">
        <v>288</v>
      </c>
      <c r="C231" s="166"/>
      <c r="D231" s="166"/>
      <c r="E231" s="166"/>
      <c r="F231" s="166"/>
      <c r="G231" s="166"/>
      <c r="H231" s="107" t="s">
        <v>289</v>
      </c>
      <c r="I231" s="108">
        <f t="shared" si="6"/>
        <v>69</v>
      </c>
      <c r="J231" s="108">
        <f t="shared" si="7"/>
        <v>69</v>
      </c>
      <c r="K231" s="5"/>
      <c r="L231" s="5">
        <v>3</v>
      </c>
      <c r="M231" s="5">
        <v>2</v>
      </c>
      <c r="N231" s="5">
        <v>7</v>
      </c>
      <c r="O231" s="5">
        <v>6</v>
      </c>
      <c r="P231" s="5">
        <v>22</v>
      </c>
      <c r="Q231" s="5"/>
      <c r="R231" s="5"/>
      <c r="S231" s="5">
        <v>5</v>
      </c>
      <c r="T231" s="5"/>
      <c r="U231" s="5"/>
      <c r="V231" s="5"/>
      <c r="W231" s="5"/>
      <c r="X231" s="5"/>
      <c r="Y231" s="5"/>
      <c r="Z231" s="5"/>
      <c r="AA231" s="5"/>
      <c r="AB231" s="5"/>
      <c r="AC231" s="5">
        <v>12</v>
      </c>
      <c r="AD231" s="5"/>
      <c r="AE231" s="5"/>
      <c r="AF231" s="5"/>
      <c r="AG231" s="5"/>
      <c r="AH231" s="5"/>
      <c r="AI231" s="5"/>
      <c r="AJ231" s="5">
        <v>12</v>
      </c>
      <c r="AK231" s="5"/>
      <c r="AL231" s="5"/>
      <c r="AM231" s="108"/>
      <c r="AN231">
        <v>230</v>
      </c>
    </row>
    <row r="232" spans="1:40" ht="15.75">
      <c r="A232" s="164"/>
      <c r="B232" s="18" t="s">
        <v>290</v>
      </c>
      <c r="C232" s="126"/>
      <c r="D232" s="126"/>
      <c r="E232" s="126"/>
      <c r="F232" s="126"/>
      <c r="G232" s="126"/>
      <c r="H232" s="109" t="s">
        <v>291</v>
      </c>
      <c r="I232" s="110">
        <f t="shared" si="6"/>
        <v>24</v>
      </c>
      <c r="J232" s="110">
        <f t="shared" si="7"/>
        <v>24</v>
      </c>
      <c r="K232" s="5"/>
      <c r="L232" s="5">
        <v>10</v>
      </c>
      <c r="M232" s="5">
        <v>2</v>
      </c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>
        <v>12</v>
      </c>
      <c r="AD232" s="5"/>
      <c r="AE232" s="5"/>
      <c r="AF232" s="5"/>
      <c r="AG232" s="5"/>
      <c r="AH232" s="5"/>
      <c r="AI232" s="5"/>
      <c r="AJ232" s="5"/>
      <c r="AK232" s="5"/>
      <c r="AL232" s="5"/>
      <c r="AM232" s="110"/>
      <c r="AN232">
        <v>231</v>
      </c>
    </row>
    <row r="233" spans="1:40" ht="15.75">
      <c r="A233" s="164"/>
      <c r="B233" s="18" t="s">
        <v>292</v>
      </c>
      <c r="C233" s="126"/>
      <c r="D233" s="126"/>
      <c r="E233" s="126"/>
      <c r="F233" s="126"/>
      <c r="G233" s="126"/>
      <c r="H233" s="109" t="s">
        <v>293</v>
      </c>
      <c r="I233" s="110">
        <f t="shared" si="6"/>
        <v>56</v>
      </c>
      <c r="J233" s="110">
        <f t="shared" si="7"/>
        <v>56</v>
      </c>
      <c r="K233" s="5"/>
      <c r="L233" s="5">
        <v>4</v>
      </c>
      <c r="M233" s="5"/>
      <c r="N233" s="5">
        <v>9</v>
      </c>
      <c r="O233" s="5">
        <v>1</v>
      </c>
      <c r="P233" s="5"/>
      <c r="Q233" s="5">
        <v>6</v>
      </c>
      <c r="R233" s="5"/>
      <c r="S233" s="5"/>
      <c r="T233" s="5"/>
      <c r="U233" s="5"/>
      <c r="V233" s="5"/>
      <c r="W233" s="5"/>
      <c r="X233" s="5">
        <v>1</v>
      </c>
      <c r="Y233" s="5"/>
      <c r="Z233" s="5"/>
      <c r="AA233" s="5"/>
      <c r="AB233" s="5"/>
      <c r="AC233" s="5">
        <v>1</v>
      </c>
      <c r="AD233" s="5">
        <v>17</v>
      </c>
      <c r="AE233" s="5">
        <v>3</v>
      </c>
      <c r="AF233" s="5"/>
      <c r="AG233" s="5"/>
      <c r="AH233" s="5">
        <v>2</v>
      </c>
      <c r="AI233" s="5">
        <v>10</v>
      </c>
      <c r="AJ233" s="5"/>
      <c r="AK233" s="5">
        <v>2</v>
      </c>
      <c r="AL233" s="5"/>
      <c r="AM233" s="110"/>
      <c r="AN233">
        <v>232</v>
      </c>
    </row>
    <row r="234" spans="1:40" ht="15.75">
      <c r="A234" s="164"/>
      <c r="B234" s="18" t="s">
        <v>294</v>
      </c>
      <c r="C234" s="126"/>
      <c r="D234" s="126"/>
      <c r="E234" s="126"/>
      <c r="F234" s="126"/>
      <c r="G234" s="126"/>
      <c r="H234" s="109" t="s">
        <v>295</v>
      </c>
      <c r="I234" s="110">
        <f t="shared" si="6"/>
        <v>55</v>
      </c>
      <c r="J234" s="110">
        <f t="shared" si="7"/>
        <v>55</v>
      </c>
      <c r="K234" s="111"/>
      <c r="L234" s="111">
        <v>54</v>
      </c>
      <c r="M234" s="111"/>
      <c r="N234" s="111"/>
      <c r="O234" s="111"/>
      <c r="P234" s="111"/>
      <c r="Q234" s="111">
        <v>1</v>
      </c>
      <c r="R234" s="111"/>
      <c r="S234" s="111"/>
      <c r="T234" s="111"/>
      <c r="U234" s="111"/>
      <c r="V234" s="111"/>
      <c r="W234" s="111"/>
      <c r="X234" s="111"/>
      <c r="Y234" s="111"/>
      <c r="Z234" s="111"/>
      <c r="AA234" s="111"/>
      <c r="AB234" s="111"/>
      <c r="AC234" s="111"/>
      <c r="AD234" s="111"/>
      <c r="AE234" s="111"/>
      <c r="AF234" s="111"/>
      <c r="AG234" s="111"/>
      <c r="AH234" s="111"/>
      <c r="AI234" s="111"/>
      <c r="AJ234" s="111"/>
      <c r="AK234" s="111"/>
      <c r="AL234" s="111"/>
      <c r="AM234" s="110"/>
      <c r="AN234">
        <v>233</v>
      </c>
    </row>
    <row r="235" spans="1:40" ht="24">
      <c r="A235" s="164"/>
      <c r="B235" s="18" t="s">
        <v>296</v>
      </c>
      <c r="C235" s="126"/>
      <c r="D235" s="126"/>
      <c r="E235" s="126"/>
      <c r="F235" s="126"/>
      <c r="G235" s="126"/>
      <c r="H235" s="109" t="s">
        <v>297</v>
      </c>
      <c r="I235" s="110">
        <f t="shared" si="6"/>
        <v>40</v>
      </c>
      <c r="J235" s="110">
        <f t="shared" si="7"/>
        <v>40</v>
      </c>
      <c r="K235" s="5">
        <v>6</v>
      </c>
      <c r="L235" s="5">
        <v>1</v>
      </c>
      <c r="M235" s="5"/>
      <c r="N235" s="5">
        <v>1</v>
      </c>
      <c r="O235" s="5">
        <v>1</v>
      </c>
      <c r="P235" s="5"/>
      <c r="Q235" s="5">
        <v>6</v>
      </c>
      <c r="R235" s="5">
        <v>4</v>
      </c>
      <c r="S235" s="5"/>
      <c r="T235" s="5">
        <v>1</v>
      </c>
      <c r="U235" s="5"/>
      <c r="V235" s="5">
        <v>4</v>
      </c>
      <c r="W235" s="5"/>
      <c r="X235" s="5">
        <v>8</v>
      </c>
      <c r="Y235" s="5"/>
      <c r="Z235" s="5">
        <v>2</v>
      </c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>
        <v>6</v>
      </c>
      <c r="AL235" s="5"/>
      <c r="AM235" s="110"/>
      <c r="AN235">
        <v>234</v>
      </c>
    </row>
    <row r="236" spans="1:40" ht="36.75" thickBot="1">
      <c r="A236" s="165"/>
      <c r="B236" s="112" t="s">
        <v>298</v>
      </c>
      <c r="C236" s="135"/>
      <c r="D236" s="135"/>
      <c r="E236" s="135"/>
      <c r="F236" s="135"/>
      <c r="G236" s="135"/>
      <c r="H236" s="113" t="s">
        <v>299</v>
      </c>
      <c r="I236" s="114">
        <f t="shared" si="6"/>
        <v>46</v>
      </c>
      <c r="J236" s="114">
        <f t="shared" si="7"/>
        <v>46</v>
      </c>
      <c r="K236" s="5"/>
      <c r="L236" s="5"/>
      <c r="M236" s="5"/>
      <c r="N236" s="5"/>
      <c r="O236" s="5">
        <v>8</v>
      </c>
      <c r="P236" s="5"/>
      <c r="Q236" s="5"/>
      <c r="R236" s="5"/>
      <c r="S236" s="5">
        <v>1</v>
      </c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>
        <v>31</v>
      </c>
      <c r="AF236" s="5"/>
      <c r="AG236" s="5"/>
      <c r="AH236" s="5"/>
      <c r="AI236" s="5"/>
      <c r="AJ236" s="5"/>
      <c r="AK236" s="5">
        <v>6</v>
      </c>
      <c r="AL236" s="5"/>
      <c r="AM236" s="114"/>
      <c r="AN236">
        <v>235</v>
      </c>
    </row>
    <row r="237" spans="1:40" ht="24">
      <c r="A237" s="137" t="s">
        <v>300</v>
      </c>
      <c r="B237" s="140" t="s">
        <v>301</v>
      </c>
      <c r="C237" s="142" t="s">
        <v>302</v>
      </c>
      <c r="D237" s="115" t="s">
        <v>303</v>
      </c>
      <c r="E237" s="144"/>
      <c r="F237" s="144"/>
      <c r="G237" s="144"/>
      <c r="H237" s="107" t="s">
        <v>304</v>
      </c>
      <c r="I237" s="108">
        <f t="shared" si="6"/>
        <v>4</v>
      </c>
      <c r="J237" s="108">
        <f t="shared" si="7"/>
        <v>4</v>
      </c>
      <c r="K237" s="108">
        <v>0</v>
      </c>
      <c r="L237" s="108">
        <v>0</v>
      </c>
      <c r="M237" s="108">
        <v>4</v>
      </c>
      <c r="N237" s="108">
        <v>0</v>
      </c>
      <c r="O237" s="108">
        <v>0</v>
      </c>
      <c r="P237" s="108">
        <v>0</v>
      </c>
      <c r="Q237" s="108">
        <v>0</v>
      </c>
      <c r="R237" s="108">
        <v>0</v>
      </c>
      <c r="S237" s="108">
        <v>0</v>
      </c>
      <c r="T237" s="108">
        <v>0</v>
      </c>
      <c r="U237" s="108">
        <v>0</v>
      </c>
      <c r="V237" s="108">
        <v>0</v>
      </c>
      <c r="W237" s="108">
        <v>0</v>
      </c>
      <c r="X237" s="108">
        <v>0</v>
      </c>
      <c r="Y237" s="108">
        <v>0</v>
      </c>
      <c r="Z237" s="108">
        <v>0</v>
      </c>
      <c r="AA237" s="108">
        <v>0</v>
      </c>
      <c r="AB237" s="108">
        <v>0</v>
      </c>
      <c r="AC237" s="108">
        <v>0</v>
      </c>
      <c r="AD237" s="108">
        <v>0</v>
      </c>
      <c r="AE237" s="108">
        <v>0</v>
      </c>
      <c r="AF237" s="108">
        <v>0</v>
      </c>
      <c r="AG237" s="108">
        <v>0</v>
      </c>
      <c r="AH237" s="108">
        <v>0</v>
      </c>
      <c r="AI237" s="108">
        <v>0</v>
      </c>
      <c r="AJ237" s="108">
        <v>0</v>
      </c>
      <c r="AK237" s="108">
        <v>0</v>
      </c>
      <c r="AL237" s="108">
        <v>0</v>
      </c>
      <c r="AM237" s="108"/>
      <c r="AN237">
        <v>236</v>
      </c>
    </row>
    <row r="238" spans="1:40" ht="24">
      <c r="A238" s="138"/>
      <c r="B238" s="141"/>
      <c r="C238" s="143"/>
      <c r="D238" s="116" t="s">
        <v>305</v>
      </c>
      <c r="E238" s="145"/>
      <c r="F238" s="145"/>
      <c r="G238" s="145"/>
      <c r="H238" s="109" t="s">
        <v>306</v>
      </c>
      <c r="I238" s="110">
        <f t="shared" si="6"/>
        <v>3</v>
      </c>
      <c r="J238" s="110">
        <f t="shared" si="7"/>
        <v>3</v>
      </c>
      <c r="K238" s="110">
        <v>0</v>
      </c>
      <c r="L238" s="110">
        <v>0</v>
      </c>
      <c r="M238" s="110">
        <v>3</v>
      </c>
      <c r="N238" s="110">
        <v>0</v>
      </c>
      <c r="O238" s="110">
        <v>0</v>
      </c>
      <c r="P238" s="110">
        <v>0</v>
      </c>
      <c r="Q238" s="110">
        <v>0</v>
      </c>
      <c r="R238" s="110">
        <v>0</v>
      </c>
      <c r="S238" s="110">
        <v>0</v>
      </c>
      <c r="T238" s="110">
        <v>0</v>
      </c>
      <c r="U238" s="110">
        <v>0</v>
      </c>
      <c r="V238" s="110">
        <v>0</v>
      </c>
      <c r="W238" s="110">
        <v>0</v>
      </c>
      <c r="X238" s="110">
        <v>0</v>
      </c>
      <c r="Y238" s="110">
        <v>0</v>
      </c>
      <c r="Z238" s="110">
        <v>0</v>
      </c>
      <c r="AA238" s="110">
        <v>0</v>
      </c>
      <c r="AB238" s="110">
        <v>0</v>
      </c>
      <c r="AC238" s="110">
        <v>0</v>
      </c>
      <c r="AD238" s="110">
        <v>0</v>
      </c>
      <c r="AE238" s="110">
        <v>0</v>
      </c>
      <c r="AF238" s="110">
        <v>0</v>
      </c>
      <c r="AG238" s="110">
        <v>0</v>
      </c>
      <c r="AH238" s="110">
        <v>0</v>
      </c>
      <c r="AI238" s="110">
        <v>0</v>
      </c>
      <c r="AJ238" s="110">
        <v>0</v>
      </c>
      <c r="AK238" s="110">
        <v>0</v>
      </c>
      <c r="AL238" s="110">
        <v>0</v>
      </c>
      <c r="AM238" s="110"/>
      <c r="AN238">
        <v>237</v>
      </c>
    </row>
    <row r="239" spans="1:40" ht="15.75">
      <c r="A239" s="138"/>
      <c r="B239" s="117"/>
      <c r="C239" s="118"/>
      <c r="D239" s="116"/>
      <c r="E239" s="145"/>
      <c r="F239" s="145"/>
      <c r="G239" s="145"/>
      <c r="H239" s="109" t="s">
        <v>307</v>
      </c>
      <c r="I239" s="110">
        <f t="shared" si="6"/>
        <v>11</v>
      </c>
      <c r="J239" s="110">
        <f t="shared" si="7"/>
        <v>11</v>
      </c>
      <c r="K239" s="110">
        <v>0</v>
      </c>
      <c r="L239" s="110">
        <v>0</v>
      </c>
      <c r="M239" s="110">
        <v>11</v>
      </c>
      <c r="N239" s="110">
        <v>0</v>
      </c>
      <c r="O239" s="110">
        <v>0</v>
      </c>
      <c r="P239" s="110">
        <v>0</v>
      </c>
      <c r="Q239" s="110">
        <v>0</v>
      </c>
      <c r="R239" s="110">
        <v>0</v>
      </c>
      <c r="S239" s="110">
        <v>0</v>
      </c>
      <c r="T239" s="110">
        <v>0</v>
      </c>
      <c r="U239" s="110">
        <v>0</v>
      </c>
      <c r="V239" s="110">
        <v>0</v>
      </c>
      <c r="W239" s="110">
        <v>0</v>
      </c>
      <c r="X239" s="110">
        <v>0</v>
      </c>
      <c r="Y239" s="110">
        <v>0</v>
      </c>
      <c r="Z239" s="110">
        <v>0</v>
      </c>
      <c r="AA239" s="110">
        <v>0</v>
      </c>
      <c r="AB239" s="110">
        <v>0</v>
      </c>
      <c r="AC239" s="110">
        <v>0</v>
      </c>
      <c r="AD239" s="110">
        <v>0</v>
      </c>
      <c r="AE239" s="110">
        <v>0</v>
      </c>
      <c r="AF239" s="110">
        <v>0</v>
      </c>
      <c r="AG239" s="110">
        <v>0</v>
      </c>
      <c r="AH239" s="110">
        <v>0</v>
      </c>
      <c r="AI239" s="110">
        <v>0</v>
      </c>
      <c r="AJ239" s="110">
        <v>0</v>
      </c>
      <c r="AK239" s="110">
        <v>0</v>
      </c>
      <c r="AL239" s="110">
        <v>0</v>
      </c>
      <c r="AM239" s="110"/>
      <c r="AN239">
        <v>238</v>
      </c>
    </row>
    <row r="240" spans="1:40" ht="22.5">
      <c r="A240" s="138"/>
      <c r="B240" s="141" t="s">
        <v>308</v>
      </c>
      <c r="C240" s="143" t="s">
        <v>309</v>
      </c>
      <c r="D240" s="116" t="s">
        <v>310</v>
      </c>
      <c r="E240" s="150"/>
      <c r="F240" s="150"/>
      <c r="G240" s="150"/>
      <c r="H240" s="119" t="s">
        <v>311</v>
      </c>
      <c r="I240" s="120">
        <f t="shared" si="6"/>
        <v>177</v>
      </c>
      <c r="J240" s="120">
        <f t="shared" si="7"/>
        <v>177</v>
      </c>
      <c r="K240" s="120">
        <v>13</v>
      </c>
      <c r="L240" s="120">
        <v>4</v>
      </c>
      <c r="M240" s="120"/>
      <c r="N240" s="120"/>
      <c r="O240" s="120">
        <v>12</v>
      </c>
      <c r="P240" s="120">
        <v>2</v>
      </c>
      <c r="Q240" s="120">
        <v>14</v>
      </c>
      <c r="R240" s="120">
        <v>1</v>
      </c>
      <c r="S240" s="120">
        <v>15</v>
      </c>
      <c r="T240" s="120">
        <v>12</v>
      </c>
      <c r="U240" s="120">
        <v>13</v>
      </c>
      <c r="V240" s="120">
        <v>5</v>
      </c>
      <c r="W240" s="120">
        <v>10</v>
      </c>
      <c r="X240" s="120">
        <v>4</v>
      </c>
      <c r="Y240" s="120"/>
      <c r="Z240" s="120">
        <v>6</v>
      </c>
      <c r="AA240" s="120">
        <v>2</v>
      </c>
      <c r="AB240" s="120"/>
      <c r="AC240" s="120">
        <v>15</v>
      </c>
      <c r="AD240" s="120">
        <v>22</v>
      </c>
      <c r="AE240" s="120">
        <v>1</v>
      </c>
      <c r="AF240" s="120">
        <v>7</v>
      </c>
      <c r="AG240" s="120">
        <v>4</v>
      </c>
      <c r="AH240" s="120">
        <v>4</v>
      </c>
      <c r="AI240" s="120">
        <v>3</v>
      </c>
      <c r="AJ240" s="120">
        <v>8</v>
      </c>
      <c r="AK240" s="120"/>
      <c r="AL240" s="120"/>
      <c r="AM240" s="120"/>
      <c r="AN240">
        <v>239</v>
      </c>
    </row>
    <row r="241" spans="1:40" ht="15.75">
      <c r="A241" s="138"/>
      <c r="B241" s="141"/>
      <c r="C241" s="143"/>
      <c r="D241" s="116" t="s">
        <v>312</v>
      </c>
      <c r="E241" s="126"/>
      <c r="F241" s="126"/>
      <c r="G241" s="126"/>
      <c r="H241" s="121" t="s">
        <v>313</v>
      </c>
      <c r="I241" s="120">
        <f t="shared" si="6"/>
        <v>313</v>
      </c>
      <c r="J241" s="120">
        <f t="shared" si="7"/>
        <v>313</v>
      </c>
      <c r="K241" s="120">
        <v>22</v>
      </c>
      <c r="L241" s="120">
        <v>2</v>
      </c>
      <c r="M241" s="120"/>
      <c r="N241" s="120">
        <v>16</v>
      </c>
      <c r="O241" s="120">
        <v>19</v>
      </c>
      <c r="P241" s="120">
        <v>2</v>
      </c>
      <c r="Q241" s="120">
        <v>2</v>
      </c>
      <c r="R241" s="120"/>
      <c r="S241" s="120">
        <v>27</v>
      </c>
      <c r="T241" s="120">
        <v>5</v>
      </c>
      <c r="U241" s="120">
        <v>8</v>
      </c>
      <c r="V241" s="120">
        <v>12</v>
      </c>
      <c r="W241" s="120">
        <v>5</v>
      </c>
      <c r="X241" s="120">
        <v>15</v>
      </c>
      <c r="Y241" s="120"/>
      <c r="Z241" s="120">
        <v>4</v>
      </c>
      <c r="AA241" s="120">
        <v>3</v>
      </c>
      <c r="AB241" s="120"/>
      <c r="AC241" s="120">
        <v>14</v>
      </c>
      <c r="AD241" s="120">
        <v>18</v>
      </c>
      <c r="AE241" s="120">
        <v>30</v>
      </c>
      <c r="AF241" s="120">
        <v>28</v>
      </c>
      <c r="AG241" s="120">
        <v>3</v>
      </c>
      <c r="AH241" s="120">
        <v>3</v>
      </c>
      <c r="AI241" s="120">
        <v>16</v>
      </c>
      <c r="AJ241" s="120">
        <v>8</v>
      </c>
      <c r="AK241" s="120">
        <v>51</v>
      </c>
      <c r="AL241" s="120"/>
      <c r="AM241" s="120"/>
      <c r="AN241">
        <v>240</v>
      </c>
    </row>
    <row r="242" spans="1:40">
      <c r="A242" s="138"/>
      <c r="B242" s="141"/>
      <c r="C242" s="143"/>
      <c r="D242" s="116" t="s">
        <v>314</v>
      </c>
      <c r="E242" s="126"/>
      <c r="F242" s="126"/>
      <c r="G242" s="126"/>
      <c r="H242" s="109" t="s">
        <v>315</v>
      </c>
      <c r="I242" s="110">
        <f t="shared" si="6"/>
        <v>1146</v>
      </c>
      <c r="J242" s="110">
        <f t="shared" si="7"/>
        <v>1146</v>
      </c>
      <c r="K242" s="5">
        <v>180</v>
      </c>
      <c r="L242" s="5">
        <v>4</v>
      </c>
      <c r="M242" s="5">
        <v>160</v>
      </c>
      <c r="N242" s="5">
        <v>32</v>
      </c>
      <c r="O242" s="5">
        <v>38</v>
      </c>
      <c r="P242" s="5">
        <v>6</v>
      </c>
      <c r="Q242" s="5">
        <v>18</v>
      </c>
      <c r="R242" s="5">
        <v>6</v>
      </c>
      <c r="S242" s="5">
        <v>71</v>
      </c>
      <c r="T242" s="5">
        <v>14</v>
      </c>
      <c r="U242" s="5">
        <v>30</v>
      </c>
      <c r="V242" s="5">
        <v>29</v>
      </c>
      <c r="W242" s="5">
        <v>30</v>
      </c>
      <c r="X242" s="5">
        <v>45</v>
      </c>
      <c r="Y242" s="5"/>
      <c r="Z242" s="5">
        <v>15</v>
      </c>
      <c r="AA242" s="5">
        <v>14</v>
      </c>
      <c r="AB242" s="5"/>
      <c r="AC242" s="5">
        <v>50</v>
      </c>
      <c r="AD242" s="5">
        <v>55</v>
      </c>
      <c r="AE242" s="5">
        <v>76</v>
      </c>
      <c r="AF242" s="5">
        <v>72</v>
      </c>
      <c r="AG242" s="5">
        <v>14</v>
      </c>
      <c r="AH242" s="5">
        <v>24</v>
      </c>
      <c r="AI242" s="5">
        <v>35</v>
      </c>
      <c r="AJ242" s="5"/>
      <c r="AK242" s="5">
        <v>128</v>
      </c>
      <c r="AL242" s="5"/>
      <c r="AM242" s="110"/>
      <c r="AN242">
        <v>241</v>
      </c>
    </row>
    <row r="243" spans="1:40" ht="15.75">
      <c r="A243" s="138"/>
      <c r="B243" s="146"/>
      <c r="C243" s="148"/>
      <c r="D243" s="127"/>
      <c r="E243" s="129" t="s">
        <v>316</v>
      </c>
      <c r="F243" s="130"/>
      <c r="G243" s="131"/>
      <c r="H243" s="122" t="s">
        <v>317</v>
      </c>
      <c r="I243" s="123">
        <f t="shared" si="6"/>
        <v>17</v>
      </c>
      <c r="J243" s="123">
        <f t="shared" si="7"/>
        <v>17</v>
      </c>
      <c r="K243" s="123"/>
      <c r="L243" s="123"/>
      <c r="M243" s="123"/>
      <c r="N243" s="123"/>
      <c r="O243" s="123"/>
      <c r="P243" s="123"/>
      <c r="Q243" s="123"/>
      <c r="R243" s="123">
        <v>1</v>
      </c>
      <c r="S243" s="123"/>
      <c r="T243" s="123"/>
      <c r="U243" s="123"/>
      <c r="V243" s="123"/>
      <c r="W243" s="123"/>
      <c r="X243" s="123">
        <v>1</v>
      </c>
      <c r="Y243" s="123"/>
      <c r="Z243" s="123"/>
      <c r="AA243" s="123"/>
      <c r="AB243" s="123"/>
      <c r="AC243" s="123"/>
      <c r="AD243" s="123">
        <v>14</v>
      </c>
      <c r="AE243" s="123">
        <v>1</v>
      </c>
      <c r="AF243" s="123"/>
      <c r="AG243" s="123"/>
      <c r="AH243" s="123"/>
      <c r="AI243" s="123"/>
      <c r="AJ243" s="123"/>
      <c r="AK243" s="123"/>
      <c r="AL243" s="123"/>
      <c r="AM243" s="123"/>
      <c r="AN243">
        <v>242</v>
      </c>
    </row>
    <row r="244" spans="1:40" ht="15.75">
      <c r="A244" s="138"/>
      <c r="B244" s="146"/>
      <c r="C244" s="148"/>
      <c r="D244" s="128"/>
      <c r="E244" s="132"/>
      <c r="F244" s="133"/>
      <c r="G244" s="134"/>
      <c r="H244" s="122" t="s">
        <v>315</v>
      </c>
      <c r="I244" s="123">
        <f t="shared" si="6"/>
        <v>86</v>
      </c>
      <c r="J244" s="123">
        <f t="shared" si="7"/>
        <v>86</v>
      </c>
      <c r="K244" s="123"/>
      <c r="L244" s="123"/>
      <c r="M244" s="123"/>
      <c r="N244" s="123"/>
      <c r="O244" s="123"/>
      <c r="P244" s="123"/>
      <c r="Q244" s="123"/>
      <c r="R244" s="123">
        <v>22</v>
      </c>
      <c r="S244" s="123"/>
      <c r="T244" s="123"/>
      <c r="U244" s="123"/>
      <c r="V244" s="123"/>
      <c r="W244" s="123"/>
      <c r="X244" s="123">
        <v>20</v>
      </c>
      <c r="Y244" s="123"/>
      <c r="Z244" s="123"/>
      <c r="AA244" s="123"/>
      <c r="AB244" s="123"/>
      <c r="AC244" s="123"/>
      <c r="AD244" s="123">
        <v>34</v>
      </c>
      <c r="AE244" s="123">
        <v>10</v>
      </c>
      <c r="AF244" s="123"/>
      <c r="AG244" s="123"/>
      <c r="AH244" s="123"/>
      <c r="AI244" s="123"/>
      <c r="AJ244" s="123"/>
      <c r="AK244" s="123"/>
      <c r="AL244" s="123"/>
      <c r="AM244" s="123"/>
      <c r="AN244">
        <v>243</v>
      </c>
    </row>
    <row r="245" spans="1:40" ht="15.75" thickBot="1">
      <c r="A245" s="139"/>
      <c r="B245" s="147"/>
      <c r="C245" s="149"/>
      <c r="D245" s="124" t="s">
        <v>318</v>
      </c>
      <c r="E245" s="135"/>
      <c r="F245" s="135"/>
      <c r="G245" s="135"/>
      <c r="H245" s="113" t="s">
        <v>319</v>
      </c>
      <c r="I245" s="114">
        <f t="shared" si="6"/>
        <v>13080</v>
      </c>
      <c r="J245" s="114">
        <f t="shared" si="7"/>
        <v>13080</v>
      </c>
      <c r="K245" s="114">
        <v>1971</v>
      </c>
      <c r="L245" s="114">
        <v>42</v>
      </c>
      <c r="M245" s="114"/>
      <c r="N245" s="114">
        <v>296</v>
      </c>
      <c r="O245" s="114">
        <v>619</v>
      </c>
      <c r="P245" s="114">
        <v>12</v>
      </c>
      <c r="Q245" s="114">
        <v>1200</v>
      </c>
      <c r="R245" s="114">
        <v>38</v>
      </c>
      <c r="S245" s="114">
        <v>848</v>
      </c>
      <c r="T245" s="114">
        <v>680</v>
      </c>
      <c r="U245" s="114">
        <v>901</v>
      </c>
      <c r="V245" s="114"/>
      <c r="W245" s="114">
        <v>491</v>
      </c>
      <c r="X245" s="114">
        <v>198</v>
      </c>
      <c r="Y245" s="114"/>
      <c r="Z245" s="114">
        <v>130</v>
      </c>
      <c r="AA245" s="114">
        <v>92</v>
      </c>
      <c r="AB245" s="114"/>
      <c r="AC245" s="114">
        <v>405</v>
      </c>
      <c r="AD245" s="114">
        <v>1444</v>
      </c>
      <c r="AE245" s="114">
        <v>493</v>
      </c>
      <c r="AF245" s="114">
        <v>930</v>
      </c>
      <c r="AG245" s="114"/>
      <c r="AH245" s="114">
        <v>600</v>
      </c>
      <c r="AI245" s="114">
        <v>284</v>
      </c>
      <c r="AJ245" s="114">
        <v>400</v>
      </c>
      <c r="AK245" s="114">
        <v>1006</v>
      </c>
      <c r="AL245" s="114"/>
      <c r="AM245" s="114"/>
      <c r="AN245">
        <v>244</v>
      </c>
    </row>
  </sheetData>
  <mergeCells count="232">
    <mergeCell ref="E13:G13"/>
    <mergeCell ref="E14:G14"/>
    <mergeCell ref="E15:G15"/>
    <mergeCell ref="D16:H16"/>
    <mergeCell ref="C17:G17"/>
    <mergeCell ref="A18:A19"/>
    <mergeCell ref="C18:G18"/>
    <mergeCell ref="C19:G19"/>
    <mergeCell ref="A2:H2"/>
    <mergeCell ref="A3:A17"/>
    <mergeCell ref="B3:B16"/>
    <mergeCell ref="C3:C16"/>
    <mergeCell ref="D3:D5"/>
    <mergeCell ref="E3:G5"/>
    <mergeCell ref="D6:D8"/>
    <mergeCell ref="E6:G8"/>
    <mergeCell ref="D9:D12"/>
    <mergeCell ref="E9:G12"/>
    <mergeCell ref="A20:A35"/>
    <mergeCell ref="B20:B25"/>
    <mergeCell ref="C20:G25"/>
    <mergeCell ref="B26:B28"/>
    <mergeCell ref="C26:G28"/>
    <mergeCell ref="B29:B33"/>
    <mergeCell ref="C29:G33"/>
    <mergeCell ref="B34:B35"/>
    <mergeCell ref="C34:G35"/>
    <mergeCell ref="E52:G54"/>
    <mergeCell ref="D55:D57"/>
    <mergeCell ref="E55:G57"/>
    <mergeCell ref="D58:D60"/>
    <mergeCell ref="E58:G60"/>
    <mergeCell ref="D61:D63"/>
    <mergeCell ref="E61:G63"/>
    <mergeCell ref="A36:A63"/>
    <mergeCell ref="B36:B45"/>
    <mergeCell ref="C36:G45"/>
    <mergeCell ref="B46:B63"/>
    <mergeCell ref="C46:C63"/>
    <mergeCell ref="D46:D51"/>
    <mergeCell ref="E46:F51"/>
    <mergeCell ref="G46:G47"/>
    <mergeCell ref="G48:G50"/>
    <mergeCell ref="D52:D54"/>
    <mergeCell ref="A64:A117"/>
    <mergeCell ref="B64:B68"/>
    <mergeCell ref="C64:F68"/>
    <mergeCell ref="G64:H64"/>
    <mergeCell ref="G65:G66"/>
    <mergeCell ref="G67:H67"/>
    <mergeCell ref="G68:H68"/>
    <mergeCell ref="B69:B73"/>
    <mergeCell ref="C69:F73"/>
    <mergeCell ref="G78:H78"/>
    <mergeCell ref="B79:B83"/>
    <mergeCell ref="C79:F83"/>
    <mergeCell ref="G79:H79"/>
    <mergeCell ref="G80:G81"/>
    <mergeCell ref="G82:H82"/>
    <mergeCell ref="G83:H83"/>
    <mergeCell ref="G69:H69"/>
    <mergeCell ref="G70:G71"/>
    <mergeCell ref="G72:H72"/>
    <mergeCell ref="G73:H73"/>
    <mergeCell ref="B74:B78"/>
    <mergeCell ref="C74:F78"/>
    <mergeCell ref="G74:H74"/>
    <mergeCell ref="G75:G76"/>
    <mergeCell ref="G77:H77"/>
    <mergeCell ref="G91:H91"/>
    <mergeCell ref="D92:D96"/>
    <mergeCell ref="E92:F96"/>
    <mergeCell ref="G92:H92"/>
    <mergeCell ref="G93:G94"/>
    <mergeCell ref="G95:H95"/>
    <mergeCell ref="G96:H96"/>
    <mergeCell ref="C84:H84"/>
    <mergeCell ref="C85:H85"/>
    <mergeCell ref="C86:H86"/>
    <mergeCell ref="C87:C107"/>
    <mergeCell ref="D87:D91"/>
    <mergeCell ref="E87:F91"/>
    <mergeCell ref="G87:H87"/>
    <mergeCell ref="G88:G89"/>
    <mergeCell ref="G90:H90"/>
    <mergeCell ref="D102:D106"/>
    <mergeCell ref="E102:F106"/>
    <mergeCell ref="G102:H102"/>
    <mergeCell ref="G103:G104"/>
    <mergeCell ref="G105:H105"/>
    <mergeCell ref="G106:H106"/>
    <mergeCell ref="D97:D101"/>
    <mergeCell ref="B117:H117"/>
    <mergeCell ref="D107:H107"/>
    <mergeCell ref="B108:B112"/>
    <mergeCell ref="C108:F112"/>
    <mergeCell ref="G108:H108"/>
    <mergeCell ref="G109:G110"/>
    <mergeCell ref="G111:H111"/>
    <mergeCell ref="G112:H112"/>
    <mergeCell ref="B87:B107"/>
    <mergeCell ref="E97:F101"/>
    <mergeCell ref="G97:H97"/>
    <mergeCell ref="G98:G99"/>
    <mergeCell ref="G100:H100"/>
    <mergeCell ref="G101:H101"/>
    <mergeCell ref="B113:F116"/>
    <mergeCell ref="G113:H113"/>
    <mergeCell ref="G114:G115"/>
    <mergeCell ref="G116:H116"/>
    <mergeCell ref="F123:G123"/>
    <mergeCell ref="F124:G124"/>
    <mergeCell ref="C125:H125"/>
    <mergeCell ref="B126:B127"/>
    <mergeCell ref="C126:G127"/>
    <mergeCell ref="B128:G128"/>
    <mergeCell ref="A118:A129"/>
    <mergeCell ref="B118:B121"/>
    <mergeCell ref="C118:E120"/>
    <mergeCell ref="F118:G118"/>
    <mergeCell ref="F119:G119"/>
    <mergeCell ref="F120:G120"/>
    <mergeCell ref="C121:H121"/>
    <mergeCell ref="B122:B125"/>
    <mergeCell ref="C122:E124"/>
    <mergeCell ref="F122:G122"/>
    <mergeCell ref="G144:H144"/>
    <mergeCell ref="G145:H145"/>
    <mergeCell ref="G146:H146"/>
    <mergeCell ref="G147:H147"/>
    <mergeCell ref="G148:H148"/>
    <mergeCell ref="G149:H149"/>
    <mergeCell ref="B129:G129"/>
    <mergeCell ref="A130:A155"/>
    <mergeCell ref="B130:C143"/>
    <mergeCell ref="D130:D134"/>
    <mergeCell ref="E130:G134"/>
    <mergeCell ref="D135:D141"/>
    <mergeCell ref="E135:G141"/>
    <mergeCell ref="D143:H143"/>
    <mergeCell ref="B144:C155"/>
    <mergeCell ref="D144:F154"/>
    <mergeCell ref="A156:A158"/>
    <mergeCell ref="B156:B158"/>
    <mergeCell ref="C156:C158"/>
    <mergeCell ref="D156:G158"/>
    <mergeCell ref="A159:H159"/>
    <mergeCell ref="C160:G160"/>
    <mergeCell ref="G150:H150"/>
    <mergeCell ref="G151:H151"/>
    <mergeCell ref="G152:H152"/>
    <mergeCell ref="G153:H153"/>
    <mergeCell ref="G154:H154"/>
    <mergeCell ref="D155:H155"/>
    <mergeCell ref="D180:G180"/>
    <mergeCell ref="D181:E183"/>
    <mergeCell ref="F181:G181"/>
    <mergeCell ref="F182:G182"/>
    <mergeCell ref="F176:G176"/>
    <mergeCell ref="F177:G177"/>
    <mergeCell ref="F178:G178"/>
    <mergeCell ref="F179:G179"/>
    <mergeCell ref="A161:A184"/>
    <mergeCell ref="B161:B163"/>
    <mergeCell ref="C161:G163"/>
    <mergeCell ref="B164:B173"/>
    <mergeCell ref="C164:G173"/>
    <mergeCell ref="B174:B183"/>
    <mergeCell ref="C174:C183"/>
    <mergeCell ref="D174:E179"/>
    <mergeCell ref="F174:G174"/>
    <mergeCell ref="F175:G175"/>
    <mergeCell ref="A185:A225"/>
    <mergeCell ref="B185:B202"/>
    <mergeCell ref="C185:C202"/>
    <mergeCell ref="D185:D193"/>
    <mergeCell ref="E185:E193"/>
    <mergeCell ref="F185:F189"/>
    <mergeCell ref="F199:F201"/>
    <mergeCell ref="D212:D220"/>
    <mergeCell ref="E212:E220"/>
    <mergeCell ref="F212:F216"/>
    <mergeCell ref="G185:G186"/>
    <mergeCell ref="G187:G188"/>
    <mergeCell ref="F190:F192"/>
    <mergeCell ref="G190:G192"/>
    <mergeCell ref="F193:G193"/>
    <mergeCell ref="D194:D202"/>
    <mergeCell ref="E194:E202"/>
    <mergeCell ref="F194:F198"/>
    <mergeCell ref="G194:G195"/>
    <mergeCell ref="G196:G197"/>
    <mergeCell ref="G212:G213"/>
    <mergeCell ref="G214:G215"/>
    <mergeCell ref="F217:F219"/>
    <mergeCell ref="G217:G219"/>
    <mergeCell ref="B221:B225"/>
    <mergeCell ref="C221:G225"/>
    <mergeCell ref="G199:G201"/>
    <mergeCell ref="B203:B220"/>
    <mergeCell ref="C203:C220"/>
    <mergeCell ref="D203:D211"/>
    <mergeCell ref="E203:E211"/>
    <mergeCell ref="F203:F207"/>
    <mergeCell ref="G203:G204"/>
    <mergeCell ref="G205:G206"/>
    <mergeCell ref="F208:F210"/>
    <mergeCell ref="G208:G210"/>
    <mergeCell ref="E242:G242"/>
    <mergeCell ref="D243:D244"/>
    <mergeCell ref="E243:G244"/>
    <mergeCell ref="E245:G245"/>
    <mergeCell ref="A1:G1"/>
    <mergeCell ref="A237:A245"/>
    <mergeCell ref="B237:B238"/>
    <mergeCell ref="C237:C238"/>
    <mergeCell ref="E237:G237"/>
    <mergeCell ref="E238:G238"/>
    <mergeCell ref="E239:G239"/>
    <mergeCell ref="B240:B245"/>
    <mergeCell ref="C240:C245"/>
    <mergeCell ref="E240:G240"/>
    <mergeCell ref="E241:G241"/>
    <mergeCell ref="B226:B230"/>
    <mergeCell ref="C226:G230"/>
    <mergeCell ref="A231:A236"/>
    <mergeCell ref="C231:G231"/>
    <mergeCell ref="C232:G232"/>
    <mergeCell ref="C233:G233"/>
    <mergeCell ref="C234:G234"/>
    <mergeCell ref="C235:G235"/>
    <mergeCell ref="C236:G236"/>
  </mergeCells>
  <conditionalFormatting sqref="AM102:AM105 AM97:AM100 AM34:AM95 J34:J91">
    <cfRule type="cellIs" dxfId="272" priority="322" stopIfTrue="1" operator="lessThan">
      <formula>1</formula>
    </cfRule>
  </conditionalFormatting>
  <conditionalFormatting sqref="K126:K155">
    <cfRule type="cellIs" dxfId="271" priority="311" stopIfTrue="1" operator="lessThan">
      <formula>1</formula>
    </cfRule>
  </conditionalFormatting>
  <conditionalFormatting sqref="K122:K124 K3:K5 K9:K32 K34:K120">
    <cfRule type="cellIs" dxfId="270" priority="310" stopIfTrue="1" operator="lessThan">
      <formula>1</formula>
    </cfRule>
  </conditionalFormatting>
  <conditionalFormatting sqref="N126:N155">
    <cfRule type="cellIs" dxfId="269" priority="293" stopIfTrue="1" operator="lessThan">
      <formula>1</formula>
    </cfRule>
  </conditionalFormatting>
  <conditionalFormatting sqref="K242">
    <cfRule type="cellIs" dxfId="268" priority="305" stopIfTrue="1" operator="lessThan">
      <formula>1</formula>
    </cfRule>
  </conditionalFormatting>
  <conditionalFormatting sqref="K121">
    <cfRule type="cellIs" dxfId="267" priority="309" stopIfTrue="1" operator="lessThan">
      <formula>1</formula>
    </cfRule>
  </conditionalFormatting>
  <conditionalFormatting sqref="K125">
    <cfRule type="cellIs" dxfId="266" priority="308" stopIfTrue="1" operator="lessThan">
      <formula>1</formula>
    </cfRule>
  </conditionalFormatting>
  <conditionalFormatting sqref="K161:K163">
    <cfRule type="cellIs" dxfId="265" priority="307" stopIfTrue="1" operator="lessThan">
      <formula>1</formula>
    </cfRule>
  </conditionalFormatting>
  <conditionalFormatting sqref="K231:K236">
    <cfRule type="cellIs" dxfId="264" priority="306" stopIfTrue="1" operator="lessThan">
      <formula>1</formula>
    </cfRule>
  </conditionalFormatting>
  <conditionalFormatting sqref="K6:K8">
    <cfRule type="cellIs" dxfId="263" priority="303" stopIfTrue="1" operator="lessThan">
      <formula>1</formula>
    </cfRule>
  </conditionalFormatting>
  <conditionalFormatting sqref="M126:M155">
    <cfRule type="cellIs" dxfId="262" priority="302" stopIfTrue="1" operator="lessThan">
      <formula>1</formula>
    </cfRule>
  </conditionalFormatting>
  <conditionalFormatting sqref="M122:M124 M3:M5 M9:M32 M34:M120">
    <cfRule type="cellIs" dxfId="261" priority="301" stopIfTrue="1" operator="lessThan">
      <formula>1</formula>
    </cfRule>
  </conditionalFormatting>
  <conditionalFormatting sqref="O126:O155">
    <cfRule type="cellIs" dxfId="260" priority="284" stopIfTrue="1" operator="lessThan">
      <formula>1</formula>
    </cfRule>
  </conditionalFormatting>
  <conditionalFormatting sqref="M242">
    <cfRule type="cellIs" dxfId="259" priority="296" stopIfTrue="1" operator="lessThan">
      <formula>1</formula>
    </cfRule>
  </conditionalFormatting>
  <conditionalFormatting sqref="M121">
    <cfRule type="cellIs" dxfId="258" priority="300" stopIfTrue="1" operator="lessThan">
      <formula>1</formula>
    </cfRule>
  </conditionalFormatting>
  <conditionalFormatting sqref="M125">
    <cfRule type="cellIs" dxfId="257" priority="299" stopIfTrue="1" operator="lessThan">
      <formula>1</formula>
    </cfRule>
  </conditionalFormatting>
  <conditionalFormatting sqref="M161:M163">
    <cfRule type="cellIs" dxfId="256" priority="298" stopIfTrue="1" operator="lessThan">
      <formula>1</formula>
    </cfRule>
  </conditionalFormatting>
  <conditionalFormatting sqref="M231:M236">
    <cfRule type="cellIs" dxfId="255" priority="297" stopIfTrue="1" operator="lessThan">
      <formula>1</formula>
    </cfRule>
  </conditionalFormatting>
  <conditionalFormatting sqref="M6:M8">
    <cfRule type="cellIs" dxfId="254" priority="294" stopIfTrue="1" operator="lessThan">
      <formula>1</formula>
    </cfRule>
  </conditionalFormatting>
  <conditionalFormatting sqref="O121">
    <cfRule type="cellIs" dxfId="253" priority="282" stopIfTrue="1" operator="lessThan">
      <formula>1</formula>
    </cfRule>
  </conditionalFormatting>
  <conditionalFormatting sqref="N122:N124 N3:N5 N9:N32 N34:N120">
    <cfRule type="cellIs" dxfId="252" priority="292" stopIfTrue="1" operator="lessThan">
      <formula>1</formula>
    </cfRule>
  </conditionalFormatting>
  <conditionalFormatting sqref="P126:P155">
    <cfRule type="cellIs" dxfId="251" priority="275" stopIfTrue="1" operator="lessThan">
      <formula>1</formula>
    </cfRule>
  </conditionalFormatting>
  <conditionalFormatting sqref="N242">
    <cfRule type="cellIs" dxfId="250" priority="287" stopIfTrue="1" operator="lessThan">
      <formula>1</formula>
    </cfRule>
  </conditionalFormatting>
  <conditionalFormatting sqref="N121">
    <cfRule type="cellIs" dxfId="249" priority="291" stopIfTrue="1" operator="lessThan">
      <formula>1</formula>
    </cfRule>
  </conditionalFormatting>
  <conditionalFormatting sqref="N125">
    <cfRule type="cellIs" dxfId="248" priority="290" stopIfTrue="1" operator="lessThan">
      <formula>1</formula>
    </cfRule>
  </conditionalFormatting>
  <conditionalFormatting sqref="N161:N163">
    <cfRule type="cellIs" dxfId="247" priority="289" stopIfTrue="1" operator="lessThan">
      <formula>1</formula>
    </cfRule>
  </conditionalFormatting>
  <conditionalFormatting sqref="N231:N236">
    <cfRule type="cellIs" dxfId="246" priority="288" stopIfTrue="1" operator="lessThan">
      <formula>1</formula>
    </cfRule>
  </conditionalFormatting>
  <conditionalFormatting sqref="N6:N8">
    <cfRule type="cellIs" dxfId="245" priority="285" stopIfTrue="1" operator="lessThan">
      <formula>1</formula>
    </cfRule>
  </conditionalFormatting>
  <conditionalFormatting sqref="P121">
    <cfRule type="cellIs" dxfId="244" priority="273" stopIfTrue="1" operator="lessThan">
      <formula>1</formula>
    </cfRule>
  </conditionalFormatting>
  <conditionalFormatting sqref="O122:O124 O3:O5 O9:O32 O34:O120">
    <cfRule type="cellIs" dxfId="243" priority="283" stopIfTrue="1" operator="lessThan">
      <formula>1</formula>
    </cfRule>
  </conditionalFormatting>
  <conditionalFormatting sqref="Q126:Q155">
    <cfRule type="cellIs" dxfId="242" priority="266" stopIfTrue="1" operator="lessThan">
      <formula>1</formula>
    </cfRule>
  </conditionalFormatting>
  <conditionalFormatting sqref="O242">
    <cfRule type="cellIs" dxfId="241" priority="278" stopIfTrue="1" operator="lessThan">
      <formula>1</formula>
    </cfRule>
  </conditionalFormatting>
  <conditionalFormatting sqref="O125">
    <cfRule type="cellIs" dxfId="240" priority="281" stopIfTrue="1" operator="lessThan">
      <formula>1</formula>
    </cfRule>
  </conditionalFormatting>
  <conditionalFormatting sqref="O161:O163">
    <cfRule type="cellIs" dxfId="239" priority="280" stopIfTrue="1" operator="lessThan">
      <formula>1</formula>
    </cfRule>
  </conditionalFormatting>
  <conditionalFormatting sqref="O231:O236">
    <cfRule type="cellIs" dxfId="238" priority="279" stopIfTrue="1" operator="lessThan">
      <formula>1</formula>
    </cfRule>
  </conditionalFormatting>
  <conditionalFormatting sqref="O6:O8">
    <cfRule type="cellIs" dxfId="237" priority="276" stopIfTrue="1" operator="lessThan">
      <formula>1</formula>
    </cfRule>
  </conditionalFormatting>
  <conditionalFormatting sqref="Q121">
    <cfRule type="cellIs" dxfId="236" priority="264" stopIfTrue="1" operator="lessThan">
      <formula>1</formula>
    </cfRule>
  </conditionalFormatting>
  <conditionalFormatting sqref="P122:P124 P3:P5 P9:P32 P34:P120">
    <cfRule type="cellIs" dxfId="235" priority="274" stopIfTrue="1" operator="lessThan">
      <formula>1</formula>
    </cfRule>
  </conditionalFormatting>
  <conditionalFormatting sqref="R126:R155">
    <cfRule type="cellIs" dxfId="234" priority="257" stopIfTrue="1" operator="lessThan">
      <formula>1</formula>
    </cfRule>
  </conditionalFormatting>
  <conditionalFormatting sqref="P242">
    <cfRule type="cellIs" dxfId="233" priority="269" stopIfTrue="1" operator="lessThan">
      <formula>1</formula>
    </cfRule>
  </conditionalFormatting>
  <conditionalFormatting sqref="P125">
    <cfRule type="cellIs" dxfId="232" priority="272" stopIfTrue="1" operator="lessThan">
      <formula>1</formula>
    </cfRule>
  </conditionalFormatting>
  <conditionalFormatting sqref="P161:P163">
    <cfRule type="cellIs" dxfId="231" priority="271" stopIfTrue="1" operator="lessThan">
      <formula>1</formula>
    </cfRule>
  </conditionalFormatting>
  <conditionalFormatting sqref="P231:P236">
    <cfRule type="cellIs" dxfId="230" priority="270" stopIfTrue="1" operator="lessThan">
      <formula>1</formula>
    </cfRule>
  </conditionalFormatting>
  <conditionalFormatting sqref="P6:P8">
    <cfRule type="cellIs" dxfId="229" priority="267" stopIfTrue="1" operator="lessThan">
      <formula>1</formula>
    </cfRule>
  </conditionalFormatting>
  <conditionalFormatting sqref="R121">
    <cfRule type="cellIs" dxfId="228" priority="255" stopIfTrue="1" operator="lessThan">
      <formula>1</formula>
    </cfRule>
  </conditionalFormatting>
  <conditionalFormatting sqref="Q122:Q124 Q3:Q5 Q9:Q32 Q34:Q90 Q108:Q120 Q92:Q106">
    <cfRule type="cellIs" dxfId="227" priority="265" stopIfTrue="1" operator="lessThan">
      <formula>1</formula>
    </cfRule>
  </conditionalFormatting>
  <conditionalFormatting sqref="S126:S155">
    <cfRule type="cellIs" dxfId="226" priority="248" stopIfTrue="1" operator="lessThan">
      <formula>1</formula>
    </cfRule>
  </conditionalFormatting>
  <conditionalFormatting sqref="Q242">
    <cfRule type="cellIs" dxfId="225" priority="260" stopIfTrue="1" operator="lessThan">
      <formula>1</formula>
    </cfRule>
  </conditionalFormatting>
  <conditionalFormatting sqref="Q125">
    <cfRule type="cellIs" dxfId="224" priority="263" stopIfTrue="1" operator="lessThan">
      <formula>1</formula>
    </cfRule>
  </conditionalFormatting>
  <conditionalFormatting sqref="Q161:Q163">
    <cfRule type="cellIs" dxfId="223" priority="262" stopIfTrue="1" operator="lessThan">
      <formula>1</formula>
    </cfRule>
  </conditionalFormatting>
  <conditionalFormatting sqref="Q231:Q236">
    <cfRule type="cellIs" dxfId="222" priority="261" stopIfTrue="1" operator="lessThan">
      <formula>1</formula>
    </cfRule>
  </conditionalFormatting>
  <conditionalFormatting sqref="Q6:Q8">
    <cfRule type="cellIs" dxfId="221" priority="258" stopIfTrue="1" operator="lessThan">
      <formula>1</formula>
    </cfRule>
  </conditionalFormatting>
  <conditionalFormatting sqref="S121">
    <cfRule type="cellIs" dxfId="220" priority="246" stopIfTrue="1" operator="lessThan">
      <formula>1</formula>
    </cfRule>
  </conditionalFormatting>
  <conditionalFormatting sqref="R122:R124 R3:R5 R9:R32 R34:R120">
    <cfRule type="cellIs" dxfId="219" priority="256" stopIfTrue="1" operator="lessThan">
      <formula>1</formula>
    </cfRule>
  </conditionalFormatting>
  <conditionalFormatting sqref="T126:T155">
    <cfRule type="cellIs" dxfId="218" priority="239" stopIfTrue="1" operator="lessThan">
      <formula>1</formula>
    </cfRule>
  </conditionalFormatting>
  <conditionalFormatting sqref="R242">
    <cfRule type="cellIs" dxfId="217" priority="251" stopIfTrue="1" operator="lessThan">
      <formula>1</formula>
    </cfRule>
  </conditionalFormatting>
  <conditionalFormatting sqref="R125">
    <cfRule type="cellIs" dxfId="216" priority="254" stopIfTrue="1" operator="lessThan">
      <formula>1</formula>
    </cfRule>
  </conditionalFormatting>
  <conditionalFormatting sqref="R161:R163">
    <cfRule type="cellIs" dxfId="215" priority="253" stopIfTrue="1" operator="lessThan">
      <formula>1</formula>
    </cfRule>
  </conditionalFormatting>
  <conditionalFormatting sqref="R231:R236">
    <cfRule type="cellIs" dxfId="214" priority="252" stopIfTrue="1" operator="lessThan">
      <formula>1</formula>
    </cfRule>
  </conditionalFormatting>
  <conditionalFormatting sqref="R6:R8">
    <cfRule type="cellIs" dxfId="213" priority="249" stopIfTrue="1" operator="lessThan">
      <formula>1</formula>
    </cfRule>
  </conditionalFormatting>
  <conditionalFormatting sqref="T121">
    <cfRule type="cellIs" dxfId="212" priority="237" stopIfTrue="1" operator="lessThan">
      <formula>1</formula>
    </cfRule>
  </conditionalFormatting>
  <conditionalFormatting sqref="S122:S124 S3:S5 S9:S32 S34:S120">
    <cfRule type="cellIs" dxfId="211" priority="247" stopIfTrue="1" operator="lessThan">
      <formula>1</formula>
    </cfRule>
  </conditionalFormatting>
  <conditionalFormatting sqref="U126:U155">
    <cfRule type="cellIs" dxfId="210" priority="230" stopIfTrue="1" operator="lessThan">
      <formula>1</formula>
    </cfRule>
  </conditionalFormatting>
  <conditionalFormatting sqref="S242">
    <cfRule type="cellIs" dxfId="209" priority="242" stopIfTrue="1" operator="lessThan">
      <formula>1</formula>
    </cfRule>
  </conditionalFormatting>
  <conditionalFormatting sqref="S125">
    <cfRule type="cellIs" dxfId="208" priority="245" stopIfTrue="1" operator="lessThan">
      <formula>1</formula>
    </cfRule>
  </conditionalFormatting>
  <conditionalFormatting sqref="S161:S163">
    <cfRule type="cellIs" dxfId="207" priority="244" stopIfTrue="1" operator="lessThan">
      <formula>1</formula>
    </cfRule>
  </conditionalFormatting>
  <conditionalFormatting sqref="S231:S236">
    <cfRule type="cellIs" dxfId="206" priority="243" stopIfTrue="1" operator="lessThan">
      <formula>1</formula>
    </cfRule>
  </conditionalFormatting>
  <conditionalFormatting sqref="S6:S8">
    <cfRule type="cellIs" dxfId="205" priority="240" stopIfTrue="1" operator="lessThan">
      <formula>1</formula>
    </cfRule>
  </conditionalFormatting>
  <conditionalFormatting sqref="U121">
    <cfRule type="cellIs" dxfId="204" priority="228" stopIfTrue="1" operator="lessThan">
      <formula>1</formula>
    </cfRule>
  </conditionalFormatting>
  <conditionalFormatting sqref="T122:T124 T3:T5 T9:T32 T34:T120">
    <cfRule type="cellIs" dxfId="203" priority="238" stopIfTrue="1" operator="lessThan">
      <formula>1</formula>
    </cfRule>
  </conditionalFormatting>
  <conditionalFormatting sqref="V126:V155">
    <cfRule type="cellIs" dxfId="202" priority="221" stopIfTrue="1" operator="lessThan">
      <formula>1</formula>
    </cfRule>
  </conditionalFormatting>
  <conditionalFormatting sqref="T242">
    <cfRule type="cellIs" dxfId="201" priority="233" stopIfTrue="1" operator="lessThan">
      <formula>1</formula>
    </cfRule>
  </conditionalFormatting>
  <conditionalFormatting sqref="T125">
    <cfRule type="cellIs" dxfId="200" priority="236" stopIfTrue="1" operator="lessThan">
      <formula>1</formula>
    </cfRule>
  </conditionalFormatting>
  <conditionalFormatting sqref="T161:T163">
    <cfRule type="cellIs" dxfId="199" priority="235" stopIfTrue="1" operator="lessThan">
      <formula>1</formula>
    </cfRule>
  </conditionalFormatting>
  <conditionalFormatting sqref="T231:T236">
    <cfRule type="cellIs" dxfId="198" priority="234" stopIfTrue="1" operator="lessThan">
      <formula>1</formula>
    </cfRule>
  </conditionalFormatting>
  <conditionalFormatting sqref="T6:T8">
    <cfRule type="cellIs" dxfId="197" priority="231" stopIfTrue="1" operator="lessThan">
      <formula>1</formula>
    </cfRule>
  </conditionalFormatting>
  <conditionalFormatting sqref="V121">
    <cfRule type="cellIs" dxfId="196" priority="219" stopIfTrue="1" operator="lessThan">
      <formula>1</formula>
    </cfRule>
  </conditionalFormatting>
  <conditionalFormatting sqref="U122:U124 U3:U5 U9:U32 U34:U120">
    <cfRule type="cellIs" dxfId="195" priority="229" stopIfTrue="1" operator="lessThan">
      <formula>1</formula>
    </cfRule>
  </conditionalFormatting>
  <conditionalFormatting sqref="W126:W155">
    <cfRule type="cellIs" dxfId="194" priority="212" stopIfTrue="1" operator="lessThan">
      <formula>1</formula>
    </cfRule>
  </conditionalFormatting>
  <conditionalFormatting sqref="U242">
    <cfRule type="cellIs" dxfId="193" priority="224" stopIfTrue="1" operator="lessThan">
      <formula>1</formula>
    </cfRule>
  </conditionalFormatting>
  <conditionalFormatting sqref="U125">
    <cfRule type="cellIs" dxfId="192" priority="227" stopIfTrue="1" operator="lessThan">
      <formula>1</formula>
    </cfRule>
  </conditionalFormatting>
  <conditionalFormatting sqref="U161:U163">
    <cfRule type="cellIs" dxfId="191" priority="226" stopIfTrue="1" operator="lessThan">
      <formula>1</formula>
    </cfRule>
  </conditionalFormatting>
  <conditionalFormatting sqref="U231:U236">
    <cfRule type="cellIs" dxfId="190" priority="225" stopIfTrue="1" operator="lessThan">
      <formula>1</formula>
    </cfRule>
  </conditionalFormatting>
  <conditionalFormatting sqref="U6:U8">
    <cfRule type="cellIs" dxfId="189" priority="222" stopIfTrue="1" operator="lessThan">
      <formula>1</formula>
    </cfRule>
  </conditionalFormatting>
  <conditionalFormatting sqref="W121">
    <cfRule type="cellIs" dxfId="188" priority="210" stopIfTrue="1" operator="lessThan">
      <formula>1</formula>
    </cfRule>
  </conditionalFormatting>
  <conditionalFormatting sqref="V122:V124 V3:V5 V9:V32 V34:V120">
    <cfRule type="cellIs" dxfId="187" priority="220" stopIfTrue="1" operator="lessThan">
      <formula>1</formula>
    </cfRule>
  </conditionalFormatting>
  <conditionalFormatting sqref="X126:X155">
    <cfRule type="cellIs" dxfId="186" priority="203" stopIfTrue="1" operator="lessThan">
      <formula>1</formula>
    </cfRule>
  </conditionalFormatting>
  <conditionalFormatting sqref="V242">
    <cfRule type="cellIs" dxfId="185" priority="215" stopIfTrue="1" operator="lessThan">
      <formula>1</formula>
    </cfRule>
  </conditionalFormatting>
  <conditionalFormatting sqref="V125">
    <cfRule type="cellIs" dxfId="184" priority="218" stopIfTrue="1" operator="lessThan">
      <formula>1</formula>
    </cfRule>
  </conditionalFormatting>
  <conditionalFormatting sqref="V161:V163">
    <cfRule type="cellIs" dxfId="183" priority="217" stopIfTrue="1" operator="lessThan">
      <formula>1</formula>
    </cfRule>
  </conditionalFormatting>
  <conditionalFormatting sqref="V231:V236">
    <cfRule type="cellIs" dxfId="182" priority="216" stopIfTrue="1" operator="lessThan">
      <formula>1</formula>
    </cfRule>
  </conditionalFormatting>
  <conditionalFormatting sqref="V6:V8">
    <cfRule type="cellIs" dxfId="181" priority="213" stopIfTrue="1" operator="lessThan">
      <formula>1</formula>
    </cfRule>
  </conditionalFormatting>
  <conditionalFormatting sqref="X121">
    <cfRule type="cellIs" dxfId="180" priority="201" stopIfTrue="1" operator="lessThan">
      <formula>1</formula>
    </cfRule>
  </conditionalFormatting>
  <conditionalFormatting sqref="W122:W124 W3:W5 W9:W32 W34:W120">
    <cfRule type="cellIs" dxfId="179" priority="211" stopIfTrue="1" operator="lessThan">
      <formula>1</formula>
    </cfRule>
  </conditionalFormatting>
  <conditionalFormatting sqref="Y126:Y155">
    <cfRule type="cellIs" dxfId="178" priority="194" stopIfTrue="1" operator="lessThan">
      <formula>1</formula>
    </cfRule>
  </conditionalFormatting>
  <conditionalFormatting sqref="W242">
    <cfRule type="cellIs" dxfId="177" priority="206" stopIfTrue="1" operator="lessThan">
      <formula>1</formula>
    </cfRule>
  </conditionalFormatting>
  <conditionalFormatting sqref="W125">
    <cfRule type="cellIs" dxfId="176" priority="209" stopIfTrue="1" operator="lessThan">
      <formula>1</formula>
    </cfRule>
  </conditionalFormatting>
  <conditionalFormatting sqref="W161:W163">
    <cfRule type="cellIs" dxfId="175" priority="208" stopIfTrue="1" operator="lessThan">
      <formula>1</formula>
    </cfRule>
  </conditionalFormatting>
  <conditionalFormatting sqref="W231:W236">
    <cfRule type="cellIs" dxfId="174" priority="207" stopIfTrue="1" operator="lessThan">
      <formula>1</formula>
    </cfRule>
  </conditionalFormatting>
  <conditionalFormatting sqref="W6:W8">
    <cfRule type="cellIs" dxfId="173" priority="204" stopIfTrue="1" operator="lessThan">
      <formula>1</formula>
    </cfRule>
  </conditionalFormatting>
  <conditionalFormatting sqref="Y121">
    <cfRule type="cellIs" dxfId="172" priority="192" stopIfTrue="1" operator="lessThan">
      <formula>1</formula>
    </cfRule>
  </conditionalFormatting>
  <conditionalFormatting sqref="X122:X124 X3:X5 X9:X32 X34:X120">
    <cfRule type="cellIs" dxfId="171" priority="202" stopIfTrue="1" operator="lessThan">
      <formula>1</formula>
    </cfRule>
  </conditionalFormatting>
  <conditionalFormatting sqref="Z126:Z155">
    <cfRule type="cellIs" dxfId="170" priority="185" stopIfTrue="1" operator="lessThan">
      <formula>1</formula>
    </cfRule>
  </conditionalFormatting>
  <conditionalFormatting sqref="X242">
    <cfRule type="cellIs" dxfId="169" priority="197" stopIfTrue="1" operator="lessThan">
      <formula>1</formula>
    </cfRule>
  </conditionalFormatting>
  <conditionalFormatting sqref="X125">
    <cfRule type="cellIs" dxfId="168" priority="200" stopIfTrue="1" operator="lessThan">
      <formula>1</formula>
    </cfRule>
  </conditionalFormatting>
  <conditionalFormatting sqref="X161:X163">
    <cfRule type="cellIs" dxfId="167" priority="199" stopIfTrue="1" operator="lessThan">
      <formula>1</formula>
    </cfRule>
  </conditionalFormatting>
  <conditionalFormatting sqref="X231:X236">
    <cfRule type="cellIs" dxfId="166" priority="198" stopIfTrue="1" operator="lessThan">
      <formula>1</formula>
    </cfRule>
  </conditionalFormatting>
  <conditionalFormatting sqref="X6:X8">
    <cfRule type="cellIs" dxfId="165" priority="195" stopIfTrue="1" operator="lessThan">
      <formula>1</formula>
    </cfRule>
  </conditionalFormatting>
  <conditionalFormatting sqref="Z121">
    <cfRule type="cellIs" dxfId="164" priority="183" stopIfTrue="1" operator="lessThan">
      <formula>1</formula>
    </cfRule>
  </conditionalFormatting>
  <conditionalFormatting sqref="Y122:Y124 Y3:Y5 Y9:Y32 Y34:Y120">
    <cfRule type="cellIs" dxfId="163" priority="193" stopIfTrue="1" operator="lessThan">
      <formula>1</formula>
    </cfRule>
  </conditionalFormatting>
  <conditionalFormatting sqref="AA126:AA155">
    <cfRule type="cellIs" dxfId="162" priority="176" stopIfTrue="1" operator="lessThan">
      <formula>1</formula>
    </cfRule>
  </conditionalFormatting>
  <conditionalFormatting sqref="Y242">
    <cfRule type="cellIs" dxfId="161" priority="188" stopIfTrue="1" operator="lessThan">
      <formula>1</formula>
    </cfRule>
  </conditionalFormatting>
  <conditionalFormatting sqref="Y125">
    <cfRule type="cellIs" dxfId="160" priority="191" stopIfTrue="1" operator="lessThan">
      <formula>1</formula>
    </cfRule>
  </conditionalFormatting>
  <conditionalFormatting sqref="Y161:Y163">
    <cfRule type="cellIs" dxfId="159" priority="190" stopIfTrue="1" operator="lessThan">
      <formula>1</formula>
    </cfRule>
  </conditionalFormatting>
  <conditionalFormatting sqref="Y231:Y236">
    <cfRule type="cellIs" dxfId="158" priority="189" stopIfTrue="1" operator="lessThan">
      <formula>1</formula>
    </cfRule>
  </conditionalFormatting>
  <conditionalFormatting sqref="Y6:Y8">
    <cfRule type="cellIs" dxfId="157" priority="186" stopIfTrue="1" operator="lessThan">
      <formula>1</formula>
    </cfRule>
  </conditionalFormatting>
  <conditionalFormatting sqref="AA121">
    <cfRule type="cellIs" dxfId="156" priority="174" stopIfTrue="1" operator="lessThan">
      <formula>1</formula>
    </cfRule>
  </conditionalFormatting>
  <conditionalFormatting sqref="Z122:Z124 Z3:Z5 Z9:Z32 Z34:Z120">
    <cfRule type="cellIs" dxfId="155" priority="184" stopIfTrue="1" operator="lessThan">
      <formula>1</formula>
    </cfRule>
  </conditionalFormatting>
  <conditionalFormatting sqref="AC126:AC155">
    <cfRule type="cellIs" dxfId="154" priority="167" stopIfTrue="1" operator="lessThan">
      <formula>1</formula>
    </cfRule>
  </conditionalFormatting>
  <conditionalFormatting sqref="Z242">
    <cfRule type="cellIs" dxfId="153" priority="179" stopIfTrue="1" operator="lessThan">
      <formula>1</formula>
    </cfRule>
  </conditionalFormatting>
  <conditionalFormatting sqref="Z125">
    <cfRule type="cellIs" dxfId="152" priority="182" stopIfTrue="1" operator="lessThan">
      <formula>1</formula>
    </cfRule>
  </conditionalFormatting>
  <conditionalFormatting sqref="Z161:Z163">
    <cfRule type="cellIs" dxfId="151" priority="181" stopIfTrue="1" operator="lessThan">
      <formula>1</formula>
    </cfRule>
  </conditionalFormatting>
  <conditionalFormatting sqref="Z231:Z236">
    <cfRule type="cellIs" dxfId="150" priority="180" stopIfTrue="1" operator="lessThan">
      <formula>1</formula>
    </cfRule>
  </conditionalFormatting>
  <conditionalFormatting sqref="Z6:Z8">
    <cfRule type="cellIs" dxfId="149" priority="177" stopIfTrue="1" operator="lessThan">
      <formula>1</formula>
    </cfRule>
  </conditionalFormatting>
  <conditionalFormatting sqref="AC121">
    <cfRule type="cellIs" dxfId="148" priority="165" stopIfTrue="1" operator="lessThan">
      <formula>1</formula>
    </cfRule>
  </conditionalFormatting>
  <conditionalFormatting sqref="AA122:AA124 AA3:AA5 AA9:AA32 AA34:AA120">
    <cfRule type="cellIs" dxfId="147" priority="175" stopIfTrue="1" operator="lessThan">
      <formula>1</formula>
    </cfRule>
  </conditionalFormatting>
  <conditionalFormatting sqref="AD126:AD155">
    <cfRule type="cellIs" dxfId="146" priority="158" stopIfTrue="1" operator="lessThan">
      <formula>1</formula>
    </cfRule>
  </conditionalFormatting>
  <conditionalFormatting sqref="AA242">
    <cfRule type="cellIs" dxfId="145" priority="170" stopIfTrue="1" operator="lessThan">
      <formula>1</formula>
    </cfRule>
  </conditionalFormatting>
  <conditionalFormatting sqref="AA125">
    <cfRule type="cellIs" dxfId="144" priority="173" stopIfTrue="1" operator="lessThan">
      <formula>1</formula>
    </cfRule>
  </conditionalFormatting>
  <conditionalFormatting sqref="AA161:AA163">
    <cfRule type="cellIs" dxfId="143" priority="172" stopIfTrue="1" operator="lessThan">
      <formula>1</formula>
    </cfRule>
  </conditionalFormatting>
  <conditionalFormatting sqref="AA231:AA236">
    <cfRule type="cellIs" dxfId="142" priority="171" stopIfTrue="1" operator="lessThan">
      <formula>1</formula>
    </cfRule>
  </conditionalFormatting>
  <conditionalFormatting sqref="AA6:AA8">
    <cfRule type="cellIs" dxfId="141" priority="168" stopIfTrue="1" operator="lessThan">
      <formula>1</formula>
    </cfRule>
  </conditionalFormatting>
  <conditionalFormatting sqref="AD121">
    <cfRule type="cellIs" dxfId="140" priority="156" stopIfTrue="1" operator="lessThan">
      <formula>1</formula>
    </cfRule>
  </conditionalFormatting>
  <conditionalFormatting sqref="AC122:AC124 AC3:AC5 AC9:AC32 AC34:AC120">
    <cfRule type="cellIs" dxfId="139" priority="166" stopIfTrue="1" operator="lessThan">
      <formula>1</formula>
    </cfRule>
  </conditionalFormatting>
  <conditionalFormatting sqref="AE126:AE155">
    <cfRule type="cellIs" dxfId="138" priority="149" stopIfTrue="1" operator="lessThan">
      <formula>1</formula>
    </cfRule>
  </conditionalFormatting>
  <conditionalFormatting sqref="AC242">
    <cfRule type="cellIs" dxfId="137" priority="161" stopIfTrue="1" operator="lessThan">
      <formula>1</formula>
    </cfRule>
  </conditionalFormatting>
  <conditionalFormatting sqref="AC125">
    <cfRule type="cellIs" dxfId="136" priority="164" stopIfTrue="1" operator="lessThan">
      <formula>1</formula>
    </cfRule>
  </conditionalFormatting>
  <conditionalFormatting sqref="AC161:AC163">
    <cfRule type="cellIs" dxfId="135" priority="163" stopIfTrue="1" operator="lessThan">
      <formula>1</formula>
    </cfRule>
  </conditionalFormatting>
  <conditionalFormatting sqref="AC231:AC236">
    <cfRule type="cellIs" dxfId="134" priority="162" stopIfTrue="1" operator="lessThan">
      <formula>1</formula>
    </cfRule>
  </conditionalFormatting>
  <conditionalFormatting sqref="AC6:AC8">
    <cfRule type="cellIs" dxfId="133" priority="159" stopIfTrue="1" operator="lessThan">
      <formula>1</formula>
    </cfRule>
  </conditionalFormatting>
  <conditionalFormatting sqref="AE121">
    <cfRule type="cellIs" dxfId="132" priority="147" stopIfTrue="1" operator="lessThan">
      <formula>1</formula>
    </cfRule>
  </conditionalFormatting>
  <conditionalFormatting sqref="AD122:AD124 AD3:AD5 AD9:AD32 AD34:AD120">
    <cfRule type="cellIs" dxfId="131" priority="157" stopIfTrue="1" operator="lessThan">
      <formula>1</formula>
    </cfRule>
  </conditionalFormatting>
  <conditionalFormatting sqref="AF126:AF155">
    <cfRule type="cellIs" dxfId="130" priority="140" stopIfTrue="1" operator="lessThan">
      <formula>1</formula>
    </cfRule>
  </conditionalFormatting>
  <conditionalFormatting sqref="AD242">
    <cfRule type="cellIs" dxfId="129" priority="152" stopIfTrue="1" operator="lessThan">
      <formula>1</formula>
    </cfRule>
  </conditionalFormatting>
  <conditionalFormatting sqref="AD125">
    <cfRule type="cellIs" dxfId="128" priority="155" stopIfTrue="1" operator="lessThan">
      <formula>1</formula>
    </cfRule>
  </conditionalFormatting>
  <conditionalFormatting sqref="AD161:AD163">
    <cfRule type="cellIs" dxfId="127" priority="154" stopIfTrue="1" operator="lessThan">
      <formula>1</formula>
    </cfRule>
  </conditionalFormatting>
  <conditionalFormatting sqref="AD231:AD236">
    <cfRule type="cellIs" dxfId="126" priority="153" stopIfTrue="1" operator="lessThan">
      <formula>1</formula>
    </cfRule>
  </conditionalFormatting>
  <conditionalFormatting sqref="AD6:AD8">
    <cfRule type="cellIs" dxfId="125" priority="150" stopIfTrue="1" operator="lessThan">
      <formula>1</formula>
    </cfRule>
  </conditionalFormatting>
  <conditionalFormatting sqref="AF121">
    <cfRule type="cellIs" dxfId="124" priority="138" stopIfTrue="1" operator="lessThan">
      <formula>1</formula>
    </cfRule>
  </conditionalFormatting>
  <conditionalFormatting sqref="AE122:AE124 AE3:AE5 AE9:AE32 AE34:AE120">
    <cfRule type="cellIs" dxfId="123" priority="148" stopIfTrue="1" operator="lessThan">
      <formula>1</formula>
    </cfRule>
  </conditionalFormatting>
  <conditionalFormatting sqref="AG126:AG155">
    <cfRule type="cellIs" dxfId="122" priority="131" stopIfTrue="1" operator="lessThan">
      <formula>1</formula>
    </cfRule>
  </conditionalFormatting>
  <conditionalFormatting sqref="AE242">
    <cfRule type="cellIs" dxfId="121" priority="143" stopIfTrue="1" operator="lessThan">
      <formula>1</formula>
    </cfRule>
  </conditionalFormatting>
  <conditionalFormatting sqref="AE125">
    <cfRule type="cellIs" dxfId="120" priority="146" stopIfTrue="1" operator="lessThan">
      <formula>1</formula>
    </cfRule>
  </conditionalFormatting>
  <conditionalFormatting sqref="AE161:AE163">
    <cfRule type="cellIs" dxfId="119" priority="145" stopIfTrue="1" operator="lessThan">
      <formula>1</formula>
    </cfRule>
  </conditionalFormatting>
  <conditionalFormatting sqref="AE231:AE236">
    <cfRule type="cellIs" dxfId="118" priority="144" stopIfTrue="1" operator="lessThan">
      <formula>1</formula>
    </cfRule>
  </conditionalFormatting>
  <conditionalFormatting sqref="AE6:AE8">
    <cfRule type="cellIs" dxfId="117" priority="141" stopIfTrue="1" operator="lessThan">
      <formula>1</formula>
    </cfRule>
  </conditionalFormatting>
  <conditionalFormatting sqref="AG121">
    <cfRule type="cellIs" dxfId="116" priority="129" stopIfTrue="1" operator="lessThan">
      <formula>1</formula>
    </cfRule>
  </conditionalFormatting>
  <conditionalFormatting sqref="AF122:AF124 AF3:AF5 AF9:AF32 AF34:AF120">
    <cfRule type="cellIs" dxfId="115" priority="139" stopIfTrue="1" operator="lessThan">
      <formula>1</formula>
    </cfRule>
  </conditionalFormatting>
  <conditionalFormatting sqref="AH126:AH155">
    <cfRule type="cellIs" dxfId="114" priority="122" stopIfTrue="1" operator="lessThan">
      <formula>1</formula>
    </cfRule>
  </conditionalFormatting>
  <conditionalFormatting sqref="AF242">
    <cfRule type="cellIs" dxfId="113" priority="134" stopIfTrue="1" operator="lessThan">
      <formula>1</formula>
    </cfRule>
  </conditionalFormatting>
  <conditionalFormatting sqref="AF125">
    <cfRule type="cellIs" dxfId="112" priority="137" stopIfTrue="1" operator="lessThan">
      <formula>1</formula>
    </cfRule>
  </conditionalFormatting>
  <conditionalFormatting sqref="AF161:AF163">
    <cfRule type="cellIs" dxfId="111" priority="136" stopIfTrue="1" operator="lessThan">
      <formula>1</formula>
    </cfRule>
  </conditionalFormatting>
  <conditionalFormatting sqref="AF231:AF236">
    <cfRule type="cellIs" dxfId="110" priority="135" stopIfTrue="1" operator="lessThan">
      <formula>1</formula>
    </cfRule>
  </conditionalFormatting>
  <conditionalFormatting sqref="AF6:AF8">
    <cfRule type="cellIs" dxfId="109" priority="132" stopIfTrue="1" operator="lessThan">
      <formula>1</formula>
    </cfRule>
  </conditionalFormatting>
  <conditionalFormatting sqref="AH121">
    <cfRule type="cellIs" dxfId="108" priority="120" stopIfTrue="1" operator="lessThan">
      <formula>1</formula>
    </cfRule>
  </conditionalFormatting>
  <conditionalFormatting sqref="AG122:AG124 AG3:AG5 AG9:AG32 AG34:AG116 AG118:AG120">
    <cfRule type="cellIs" dxfId="107" priority="130" stopIfTrue="1" operator="lessThan">
      <formula>1</formula>
    </cfRule>
  </conditionalFormatting>
  <conditionalFormatting sqref="AI126:AI155">
    <cfRule type="cellIs" dxfId="106" priority="113" stopIfTrue="1" operator="lessThan">
      <formula>1</formula>
    </cfRule>
  </conditionalFormatting>
  <conditionalFormatting sqref="AG242">
    <cfRule type="cellIs" dxfId="105" priority="125" stopIfTrue="1" operator="lessThan">
      <formula>1</formula>
    </cfRule>
  </conditionalFormatting>
  <conditionalFormatting sqref="AG125">
    <cfRule type="cellIs" dxfId="104" priority="128" stopIfTrue="1" operator="lessThan">
      <formula>1</formula>
    </cfRule>
  </conditionalFormatting>
  <conditionalFormatting sqref="AG161:AG163">
    <cfRule type="cellIs" dxfId="103" priority="127" stopIfTrue="1" operator="lessThan">
      <formula>1</formula>
    </cfRule>
  </conditionalFormatting>
  <conditionalFormatting sqref="AG231:AG236">
    <cfRule type="cellIs" dxfId="102" priority="126" stopIfTrue="1" operator="lessThan">
      <formula>1</formula>
    </cfRule>
  </conditionalFormatting>
  <conditionalFormatting sqref="AG6:AG8">
    <cfRule type="cellIs" dxfId="101" priority="123" stopIfTrue="1" operator="lessThan">
      <formula>1</formula>
    </cfRule>
  </conditionalFormatting>
  <conditionalFormatting sqref="AI121">
    <cfRule type="cellIs" dxfId="100" priority="111" stopIfTrue="1" operator="lessThan">
      <formula>1</formula>
    </cfRule>
  </conditionalFormatting>
  <conditionalFormatting sqref="AH122:AH124 AH3:AH5 AH9:AH32 AH34:AH120">
    <cfRule type="cellIs" dxfId="99" priority="121" stopIfTrue="1" operator="lessThan">
      <formula>1</formula>
    </cfRule>
  </conditionalFormatting>
  <conditionalFormatting sqref="AJ126:AJ155">
    <cfRule type="cellIs" dxfId="98" priority="104" stopIfTrue="1" operator="lessThan">
      <formula>1</formula>
    </cfRule>
  </conditionalFormatting>
  <conditionalFormatting sqref="AH242">
    <cfRule type="cellIs" dxfId="97" priority="116" stopIfTrue="1" operator="lessThan">
      <formula>1</formula>
    </cfRule>
  </conditionalFormatting>
  <conditionalFormatting sqref="AH125">
    <cfRule type="cellIs" dxfId="96" priority="119" stopIfTrue="1" operator="lessThan">
      <formula>1</formula>
    </cfRule>
  </conditionalFormatting>
  <conditionalFormatting sqref="AH161:AH163">
    <cfRule type="cellIs" dxfId="95" priority="118" stopIfTrue="1" operator="lessThan">
      <formula>1</formula>
    </cfRule>
  </conditionalFormatting>
  <conditionalFormatting sqref="AH231:AH236">
    <cfRule type="cellIs" dxfId="94" priority="117" stopIfTrue="1" operator="lessThan">
      <formula>1</formula>
    </cfRule>
  </conditionalFormatting>
  <conditionalFormatting sqref="AH6:AH8">
    <cfRule type="cellIs" dxfId="93" priority="114" stopIfTrue="1" operator="lessThan">
      <formula>1</formula>
    </cfRule>
  </conditionalFormatting>
  <conditionalFormatting sqref="AJ121">
    <cfRule type="cellIs" dxfId="92" priority="102" stopIfTrue="1" operator="lessThan">
      <formula>1</formula>
    </cfRule>
  </conditionalFormatting>
  <conditionalFormatting sqref="AI122:AI124 AI3:AI5 AI9:AI32 AI34:AI95 AI108:AI120 AI97:AI106">
    <cfRule type="cellIs" dxfId="91" priority="112" stopIfTrue="1" operator="lessThan">
      <formula>1</formula>
    </cfRule>
  </conditionalFormatting>
  <conditionalFormatting sqref="AK126:AK155">
    <cfRule type="cellIs" dxfId="90" priority="95" stopIfTrue="1" operator="lessThan">
      <formula>1</formula>
    </cfRule>
  </conditionalFormatting>
  <conditionalFormatting sqref="AI242">
    <cfRule type="cellIs" dxfId="89" priority="107" stopIfTrue="1" operator="lessThan">
      <formula>1</formula>
    </cfRule>
  </conditionalFormatting>
  <conditionalFormatting sqref="AI125">
    <cfRule type="cellIs" dxfId="88" priority="110" stopIfTrue="1" operator="lessThan">
      <formula>1</formula>
    </cfRule>
  </conditionalFormatting>
  <conditionalFormatting sqref="AI161:AI163">
    <cfRule type="cellIs" dxfId="87" priority="109" stopIfTrue="1" operator="lessThan">
      <formula>1</formula>
    </cfRule>
  </conditionalFormatting>
  <conditionalFormatting sqref="AI231:AI236">
    <cfRule type="cellIs" dxfId="86" priority="108" stopIfTrue="1" operator="lessThan">
      <formula>1</formula>
    </cfRule>
  </conditionalFormatting>
  <conditionalFormatting sqref="AI6:AI8">
    <cfRule type="cellIs" dxfId="85" priority="105" stopIfTrue="1" operator="lessThan">
      <formula>1</formula>
    </cfRule>
  </conditionalFormatting>
  <conditionalFormatting sqref="AK121">
    <cfRule type="cellIs" dxfId="84" priority="93" stopIfTrue="1" operator="lessThan">
      <formula>1</formula>
    </cfRule>
  </conditionalFormatting>
  <conditionalFormatting sqref="AJ122:AJ124 AJ3:AJ5 AJ9:AJ32 AJ34:AJ120">
    <cfRule type="cellIs" dxfId="83" priority="103" stopIfTrue="1" operator="lessThan">
      <formula>1</formula>
    </cfRule>
  </conditionalFormatting>
  <conditionalFormatting sqref="AM3:AM32 AM122:AM124 AM126:AM154 AM114:AM116 AM108:AM112 AM118:AM120">
    <cfRule type="cellIs" dxfId="82" priority="86" stopIfTrue="1" operator="lessThan">
      <formula>1</formula>
    </cfRule>
  </conditionalFormatting>
  <conditionalFormatting sqref="AJ242">
    <cfRule type="cellIs" dxfId="81" priority="98" stopIfTrue="1" operator="lessThan">
      <formula>1</formula>
    </cfRule>
  </conditionalFormatting>
  <conditionalFormatting sqref="AJ125">
    <cfRule type="cellIs" dxfId="80" priority="101" stopIfTrue="1" operator="lessThan">
      <formula>1</formula>
    </cfRule>
  </conditionalFormatting>
  <conditionalFormatting sqref="AJ161:AJ163">
    <cfRule type="cellIs" dxfId="79" priority="100" stopIfTrue="1" operator="lessThan">
      <formula>1</formula>
    </cfRule>
  </conditionalFormatting>
  <conditionalFormatting sqref="AJ231:AJ236">
    <cfRule type="cellIs" dxfId="78" priority="99" stopIfTrue="1" operator="lessThan">
      <formula>1</formula>
    </cfRule>
  </conditionalFormatting>
  <conditionalFormatting sqref="AJ6:AJ8">
    <cfRule type="cellIs" dxfId="77" priority="96" stopIfTrue="1" operator="lessThan">
      <formula>1</formula>
    </cfRule>
  </conditionalFormatting>
  <conditionalFormatting sqref="AM125">
    <cfRule type="cellIs" dxfId="76" priority="84" stopIfTrue="1" operator="lessThan">
      <formula>1</formula>
    </cfRule>
  </conditionalFormatting>
  <conditionalFormatting sqref="AK122:AK124 AK3:AK5 AK9:AK32 AK34:AK120">
    <cfRule type="cellIs" dxfId="75" priority="94" stopIfTrue="1" operator="lessThan">
      <formula>1</formula>
    </cfRule>
  </conditionalFormatting>
  <conditionalFormatting sqref="J102:J105 J97:J100 J92:J95">
    <cfRule type="cellIs" dxfId="74" priority="77" stopIfTrue="1" operator="lessThan">
      <formula>1</formula>
    </cfRule>
  </conditionalFormatting>
  <conditionalFormatting sqref="AK242">
    <cfRule type="cellIs" dxfId="73" priority="89" stopIfTrue="1" operator="lessThan">
      <formula>1</formula>
    </cfRule>
  </conditionalFormatting>
  <conditionalFormatting sqref="AK125">
    <cfRule type="cellIs" dxfId="72" priority="92" stopIfTrue="1" operator="lessThan">
      <formula>1</formula>
    </cfRule>
  </conditionalFormatting>
  <conditionalFormatting sqref="AK161:AK163">
    <cfRule type="cellIs" dxfId="71" priority="91" stopIfTrue="1" operator="lessThan">
      <formula>1</formula>
    </cfRule>
  </conditionalFormatting>
  <conditionalFormatting sqref="AK231:AK236">
    <cfRule type="cellIs" dxfId="70" priority="90" stopIfTrue="1" operator="lessThan">
      <formula>1</formula>
    </cfRule>
  </conditionalFormatting>
  <conditionalFormatting sqref="AK6:AK8">
    <cfRule type="cellIs" dxfId="69" priority="87" stopIfTrue="1" operator="lessThan">
      <formula>1</formula>
    </cfRule>
  </conditionalFormatting>
  <conditionalFormatting sqref="J121">
    <cfRule type="cellIs" dxfId="68" priority="75" stopIfTrue="1" operator="lessThan">
      <formula>1</formula>
    </cfRule>
  </conditionalFormatting>
  <conditionalFormatting sqref="AM121">
    <cfRule type="cellIs" dxfId="67" priority="85" stopIfTrue="1" operator="lessThan">
      <formula>1</formula>
    </cfRule>
  </conditionalFormatting>
  <conditionalFormatting sqref="AM106">
    <cfRule type="cellIs" dxfId="66" priority="83" stopIfTrue="1" operator="lessThan">
      <formula>1</formula>
    </cfRule>
  </conditionalFormatting>
  <conditionalFormatting sqref="AM107">
    <cfRule type="cellIs" dxfId="65" priority="82" stopIfTrue="1" operator="lessThan">
      <formula>1</formula>
    </cfRule>
  </conditionalFormatting>
  <conditionalFormatting sqref="AM101">
    <cfRule type="cellIs" dxfId="64" priority="81" stopIfTrue="1" operator="lessThan">
      <formula>1</formula>
    </cfRule>
  </conditionalFormatting>
  <conditionalFormatting sqref="AM96">
    <cfRule type="cellIs" dxfId="63" priority="80" stopIfTrue="1" operator="lessThan">
      <formula>1</formula>
    </cfRule>
  </conditionalFormatting>
  <conditionalFormatting sqref="AM117">
    <cfRule type="cellIs" dxfId="62" priority="79" stopIfTrue="1" operator="lessThan">
      <formula>1</formula>
    </cfRule>
  </conditionalFormatting>
  <conditionalFormatting sqref="AM113">
    <cfRule type="cellIs" dxfId="61" priority="78" stopIfTrue="1" operator="lessThan">
      <formula>1</formula>
    </cfRule>
  </conditionalFormatting>
  <conditionalFormatting sqref="AB126:AB155">
    <cfRule type="cellIs" dxfId="60" priority="66" stopIfTrue="1" operator="lessThan">
      <formula>1</formula>
    </cfRule>
  </conditionalFormatting>
  <conditionalFormatting sqref="J3:J32 J122:J124 J126:J154 J114:J116 J108:J112 J118:J120">
    <cfRule type="cellIs" dxfId="59" priority="76" stopIfTrue="1" operator="lessThan">
      <formula>1</formula>
    </cfRule>
  </conditionalFormatting>
  <conditionalFormatting sqref="J125">
    <cfRule type="cellIs" dxfId="58" priority="74" stopIfTrue="1" operator="lessThan">
      <formula>1</formula>
    </cfRule>
  </conditionalFormatting>
  <conditionalFormatting sqref="J106">
    <cfRule type="cellIs" dxfId="57" priority="73" stopIfTrue="1" operator="lessThan">
      <formula>1</formula>
    </cfRule>
  </conditionalFormatting>
  <conditionalFormatting sqref="J107">
    <cfRule type="cellIs" dxfId="56" priority="72" stopIfTrue="1" operator="lessThan">
      <formula>1</formula>
    </cfRule>
  </conditionalFormatting>
  <conditionalFormatting sqref="J101">
    <cfRule type="cellIs" dxfId="55" priority="71" stopIfTrue="1" operator="lessThan">
      <formula>1</formula>
    </cfRule>
  </conditionalFormatting>
  <conditionalFormatting sqref="J96">
    <cfRule type="cellIs" dxfId="54" priority="70" stopIfTrue="1" operator="lessThan">
      <formula>1</formula>
    </cfRule>
  </conditionalFormatting>
  <conditionalFormatting sqref="J117">
    <cfRule type="cellIs" dxfId="53" priority="69" stopIfTrue="1" operator="lessThan">
      <formula>1</formula>
    </cfRule>
  </conditionalFormatting>
  <conditionalFormatting sqref="J113">
    <cfRule type="cellIs" dxfId="52" priority="68" stopIfTrue="1" operator="lessThan">
      <formula>1</formula>
    </cfRule>
  </conditionalFormatting>
  <conditionalFormatting sqref="AG117">
    <cfRule type="cellIs" dxfId="51" priority="67" stopIfTrue="1" operator="lessThan">
      <formula>1</formula>
    </cfRule>
  </conditionalFormatting>
  <conditionalFormatting sqref="AB122:AB124 AB34:AB63 AB3:AB5 AB9:AB32 AB65 AB114 AB67 AB69:AB83 AB118:AB120 AB116 AB85:AB112">
    <cfRule type="cellIs" dxfId="50" priority="65" stopIfTrue="1" operator="lessThan">
      <formula>1</formula>
    </cfRule>
  </conditionalFormatting>
  <conditionalFormatting sqref="L126:L155">
    <cfRule type="cellIs" dxfId="49" priority="48" stopIfTrue="1" operator="lessThan">
      <formula>1</formula>
    </cfRule>
  </conditionalFormatting>
  <conditionalFormatting sqref="AB242">
    <cfRule type="cellIs" dxfId="48" priority="60" stopIfTrue="1" operator="lessThan">
      <formula>1</formula>
    </cfRule>
  </conditionalFormatting>
  <conditionalFormatting sqref="AB121">
    <cfRule type="cellIs" dxfId="47" priority="64" stopIfTrue="1" operator="lessThan">
      <formula>1</formula>
    </cfRule>
  </conditionalFormatting>
  <conditionalFormatting sqref="AB125">
    <cfRule type="cellIs" dxfId="46" priority="63" stopIfTrue="1" operator="lessThan">
      <formula>1</formula>
    </cfRule>
  </conditionalFormatting>
  <conditionalFormatting sqref="AB161:AB163">
    <cfRule type="cellIs" dxfId="45" priority="62" stopIfTrue="1" operator="lessThan">
      <formula>1</formula>
    </cfRule>
  </conditionalFormatting>
  <conditionalFormatting sqref="AB231:AB236">
    <cfRule type="cellIs" dxfId="44" priority="61" stopIfTrue="1" operator="lessThan">
      <formula>1</formula>
    </cfRule>
  </conditionalFormatting>
  <conditionalFormatting sqref="AB6:AB8">
    <cfRule type="cellIs" dxfId="43" priority="58" stopIfTrue="1" operator="lessThan">
      <formula>1</formula>
    </cfRule>
  </conditionalFormatting>
  <conditionalFormatting sqref="AL126:AL155">
    <cfRule type="cellIs" dxfId="42" priority="57" stopIfTrue="1" operator="lessThan">
      <formula>1</formula>
    </cfRule>
  </conditionalFormatting>
  <conditionalFormatting sqref="AL122:AL124 AL3:AL5 AL9:AL32 AL34:AL120">
    <cfRule type="cellIs" dxfId="41" priority="56" stopIfTrue="1" operator="lessThan">
      <formula>1</formula>
    </cfRule>
  </conditionalFormatting>
  <conditionalFormatting sqref="L68">
    <cfRule type="cellIs" dxfId="40" priority="39" stopIfTrue="1" operator="lessThan">
      <formula>1</formula>
    </cfRule>
  </conditionalFormatting>
  <conditionalFormatting sqref="AL242">
    <cfRule type="cellIs" dxfId="39" priority="51" stopIfTrue="1" operator="lessThan">
      <formula>1</formula>
    </cfRule>
  </conditionalFormatting>
  <conditionalFormatting sqref="AL121">
    <cfRule type="cellIs" dxfId="38" priority="55" stopIfTrue="1" operator="lessThan">
      <formula>1</formula>
    </cfRule>
  </conditionalFormatting>
  <conditionalFormatting sqref="AL125">
    <cfRule type="cellIs" dxfId="37" priority="54" stopIfTrue="1" operator="lessThan">
      <formula>1</formula>
    </cfRule>
  </conditionalFormatting>
  <conditionalFormatting sqref="AL161:AL163">
    <cfRule type="cellIs" dxfId="36" priority="53" stopIfTrue="1" operator="lessThan">
      <formula>1</formula>
    </cfRule>
  </conditionalFormatting>
  <conditionalFormatting sqref="AL231:AL236">
    <cfRule type="cellIs" dxfId="35" priority="52" stopIfTrue="1" operator="lessThan">
      <formula>1</formula>
    </cfRule>
  </conditionalFormatting>
  <conditionalFormatting sqref="AL6:AL8">
    <cfRule type="cellIs" dxfId="34" priority="49" stopIfTrue="1" operator="lessThan">
      <formula>1</formula>
    </cfRule>
  </conditionalFormatting>
  <conditionalFormatting sqref="L78">
    <cfRule type="cellIs" dxfId="33" priority="37" stopIfTrue="1" operator="lessThan">
      <formula>1</formula>
    </cfRule>
  </conditionalFormatting>
  <conditionalFormatting sqref="L122:L124 L3:L5 L9:L32 L34:L67 L69:L72 L74:L77 L79:L82 L84:L100 L102:L106 L108:L120">
    <cfRule type="cellIs" dxfId="32" priority="47" stopIfTrue="1" operator="lessThan">
      <formula>1</formula>
    </cfRule>
  </conditionalFormatting>
  <conditionalFormatting sqref="AB113">
    <cfRule type="cellIs" dxfId="31" priority="30" stopIfTrue="1" operator="lessThan">
      <formula>1</formula>
    </cfRule>
  </conditionalFormatting>
  <conditionalFormatting sqref="L242">
    <cfRule type="cellIs" dxfId="30" priority="42" stopIfTrue="1" operator="lessThan">
      <formula>1</formula>
    </cfRule>
  </conditionalFormatting>
  <conditionalFormatting sqref="L121">
    <cfRule type="cellIs" dxfId="29" priority="46" stopIfTrue="1" operator="lessThan">
      <formula>1</formula>
    </cfRule>
  </conditionalFormatting>
  <conditionalFormatting sqref="L125">
    <cfRule type="cellIs" dxfId="28" priority="45" stopIfTrue="1" operator="lessThan">
      <formula>1</formula>
    </cfRule>
  </conditionalFormatting>
  <conditionalFormatting sqref="L161:L163">
    <cfRule type="cellIs" dxfId="27" priority="44" stopIfTrue="1" operator="lessThan">
      <formula>1</formula>
    </cfRule>
  </conditionalFormatting>
  <conditionalFormatting sqref="L231:L236">
    <cfRule type="cellIs" dxfId="26" priority="43" stopIfTrue="1" operator="lessThan">
      <formula>1</formula>
    </cfRule>
  </conditionalFormatting>
  <conditionalFormatting sqref="L6:L8">
    <cfRule type="cellIs" dxfId="25" priority="40" stopIfTrue="1" operator="lessThan">
      <formula>1</formula>
    </cfRule>
  </conditionalFormatting>
  <conditionalFormatting sqref="AI107">
    <cfRule type="cellIs" dxfId="24" priority="28" stopIfTrue="1" operator="lessThan">
      <formula>1</formula>
    </cfRule>
  </conditionalFormatting>
  <conditionalFormatting sqref="L73">
    <cfRule type="cellIs" dxfId="23" priority="38" stopIfTrue="1" operator="lessThan">
      <formula>1</formula>
    </cfRule>
  </conditionalFormatting>
  <conditionalFormatting sqref="L83">
    <cfRule type="cellIs" dxfId="22" priority="36" stopIfTrue="1" operator="lessThan">
      <formula>1</formula>
    </cfRule>
  </conditionalFormatting>
  <conditionalFormatting sqref="L101">
    <cfRule type="cellIs" dxfId="21" priority="35" stopIfTrue="1" operator="lessThan">
      <formula>1</formula>
    </cfRule>
  </conditionalFormatting>
  <conditionalFormatting sqref="L107">
    <cfRule type="cellIs" dxfId="20" priority="34" stopIfTrue="1" operator="lessThan">
      <formula>1</formula>
    </cfRule>
  </conditionalFormatting>
  <conditionalFormatting sqref="AB66">
    <cfRule type="cellIs" dxfId="19" priority="33" stopIfTrue="1" operator="lessThan">
      <formula>1</formula>
    </cfRule>
  </conditionalFormatting>
  <conditionalFormatting sqref="AB68">
    <cfRule type="cellIs" dxfId="18" priority="32" stopIfTrue="1" operator="lessThan">
      <formula>1</formula>
    </cfRule>
  </conditionalFormatting>
  <conditionalFormatting sqref="AB117">
    <cfRule type="cellIs" dxfId="17" priority="31" stopIfTrue="1" operator="lessThan">
      <formula>1</formula>
    </cfRule>
  </conditionalFormatting>
  <conditionalFormatting sqref="AB115">
    <cfRule type="cellIs" dxfId="16" priority="29" stopIfTrue="1" operator="lessThan">
      <formula>1</formula>
    </cfRule>
  </conditionalFormatting>
  <conditionalFormatting sqref="AI96">
    <cfRule type="cellIs" dxfId="15" priority="27" stopIfTrue="1" operator="lessThan">
      <formula>1</formula>
    </cfRule>
  </conditionalFormatting>
  <conditionalFormatting sqref="Q107">
    <cfRule type="cellIs" dxfId="14" priority="26" stopIfTrue="1" operator="lessThan">
      <formula>1</formula>
    </cfRule>
  </conditionalFormatting>
  <conditionalFormatting sqref="Q91">
    <cfRule type="cellIs" dxfId="13" priority="25" stopIfTrue="1" operator="lessThan">
      <formula>1</formula>
    </cfRule>
  </conditionalFormatting>
  <conditionalFormatting sqref="AB64">
    <cfRule type="cellIs" dxfId="12" priority="24" stopIfTrue="1" operator="lessThan">
      <formula>1</formula>
    </cfRule>
  </conditionalFormatting>
  <conditionalFormatting sqref="AB84">
    <cfRule type="cellIs" dxfId="11" priority="23" stopIfTrue="1" operator="lessThan">
      <formula>1</formula>
    </cfRule>
  </conditionalFormatting>
  <conditionalFormatting sqref="I34:I91">
    <cfRule type="cellIs" dxfId="10" priority="11" stopIfTrue="1" operator="lessThan">
      <formula>1</formula>
    </cfRule>
  </conditionalFormatting>
  <conditionalFormatting sqref="I102:I105 I97:I100 I92:I95">
    <cfRule type="cellIs" dxfId="9" priority="10" stopIfTrue="1" operator="lessThan">
      <formula>1</formula>
    </cfRule>
  </conditionalFormatting>
  <conditionalFormatting sqref="I3:I32 I122:I124 I126:I154 I114:I116 I108:I112 I118:I120">
    <cfRule type="cellIs" dxfId="8" priority="9" stopIfTrue="1" operator="lessThan">
      <formula>1</formula>
    </cfRule>
  </conditionalFormatting>
  <conditionalFormatting sqref="I121">
    <cfRule type="cellIs" dxfId="7" priority="8" stopIfTrue="1" operator="lessThan">
      <formula>1</formula>
    </cfRule>
  </conditionalFormatting>
  <conditionalFormatting sqref="I125">
    <cfRule type="cellIs" dxfId="6" priority="7" stopIfTrue="1" operator="lessThan">
      <formula>1</formula>
    </cfRule>
  </conditionalFormatting>
  <conditionalFormatting sqref="I106">
    <cfRule type="cellIs" dxfId="5" priority="6" stopIfTrue="1" operator="lessThan">
      <formula>1</formula>
    </cfRule>
  </conditionalFormatting>
  <conditionalFormatting sqref="I107">
    <cfRule type="cellIs" dxfId="4" priority="5" stopIfTrue="1" operator="lessThan">
      <formula>1</formula>
    </cfRule>
  </conditionalFormatting>
  <conditionalFormatting sqref="I101">
    <cfRule type="cellIs" dxfId="3" priority="4" stopIfTrue="1" operator="lessThan">
      <formula>1</formula>
    </cfRule>
  </conditionalFormatting>
  <conditionalFormatting sqref="I96">
    <cfRule type="cellIs" dxfId="2" priority="3" stopIfTrue="1" operator="lessThan">
      <formula>1</formula>
    </cfRule>
  </conditionalFormatting>
  <conditionalFormatting sqref="I117">
    <cfRule type="cellIs" dxfId="1" priority="2" stopIfTrue="1" operator="lessThan">
      <formula>1</formula>
    </cfRule>
  </conditionalFormatting>
  <conditionalFormatting sqref="I113">
    <cfRule type="cellIs" dxfId="0" priority="1" stopIfTrue="1" operator="lessThan">
      <formula>1</formula>
    </cfRule>
  </conditionalFormatting>
  <pageMargins left="0.7" right="0.7" top="0.75" bottom="0.75" header="0.3" footer="0.3"/>
  <pageSetup paperSize="9" orientation="portrait" horizontalDpi="4294967295" verticalDpi="4294967295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Drop Down 4">
              <controlPr defaultSize="0" print="0" autoLine="0" autoPict="0">
                <anchor moveWithCells="1" sizeWithCells="1">
                  <from>
                    <xdr:col>7</xdr:col>
                    <xdr:colOff>28575</xdr:colOff>
                    <xdr:row>0</xdr:row>
                    <xdr:rowOff>0</xdr:rowOff>
                  </from>
                  <to>
                    <xdr:col>9</xdr:col>
                    <xdr:colOff>876300</xdr:colOff>
                    <xdr:row>0</xdr:row>
                    <xdr:rowOff>466725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C31"/>
  <sheetViews>
    <sheetView workbookViewId="0">
      <selection activeCell="D2" sqref="D2"/>
    </sheetView>
  </sheetViews>
  <sheetFormatPr baseColWidth="10" defaultRowHeight="15"/>
  <sheetData>
    <row r="2" spans="1:3">
      <c r="A2">
        <v>1</v>
      </c>
      <c r="B2" t="s">
        <v>29</v>
      </c>
      <c r="C2" t="s">
        <v>350</v>
      </c>
    </row>
    <row r="3" spans="1:3">
      <c r="A3">
        <v>2</v>
      </c>
      <c r="B3" t="s">
        <v>0</v>
      </c>
      <c r="C3" t="s">
        <v>321</v>
      </c>
    </row>
    <row r="4" spans="1:3">
      <c r="A4">
        <v>3</v>
      </c>
      <c r="B4" t="s">
        <v>1</v>
      </c>
      <c r="C4" t="s">
        <v>322</v>
      </c>
    </row>
    <row r="5" spans="1:3">
      <c r="A5">
        <v>4</v>
      </c>
      <c r="B5" t="s">
        <v>2</v>
      </c>
      <c r="C5" t="s">
        <v>323</v>
      </c>
    </row>
    <row r="6" spans="1:3">
      <c r="A6">
        <v>5</v>
      </c>
      <c r="B6" t="s">
        <v>3</v>
      </c>
      <c r="C6" t="s">
        <v>324</v>
      </c>
    </row>
    <row r="7" spans="1:3">
      <c r="A7">
        <v>6</v>
      </c>
      <c r="B7" t="s">
        <v>4</v>
      </c>
      <c r="C7" t="s">
        <v>325</v>
      </c>
    </row>
    <row r="8" spans="1:3">
      <c r="A8">
        <v>7</v>
      </c>
      <c r="B8" t="s">
        <v>5</v>
      </c>
      <c r="C8" t="s">
        <v>326</v>
      </c>
    </row>
    <row r="9" spans="1:3">
      <c r="A9">
        <v>8</v>
      </c>
      <c r="B9" t="s">
        <v>6</v>
      </c>
      <c r="C9" t="s">
        <v>327</v>
      </c>
    </row>
    <row r="10" spans="1:3">
      <c r="A10">
        <v>9</v>
      </c>
      <c r="B10" t="s">
        <v>7</v>
      </c>
      <c r="C10" t="s">
        <v>328</v>
      </c>
    </row>
    <row r="11" spans="1:3">
      <c r="A11">
        <v>10</v>
      </c>
      <c r="B11" t="s">
        <v>8</v>
      </c>
      <c r="C11" t="s">
        <v>329</v>
      </c>
    </row>
    <row r="12" spans="1:3">
      <c r="A12">
        <v>11</v>
      </c>
      <c r="B12" t="s">
        <v>9</v>
      </c>
      <c r="C12" t="s">
        <v>330</v>
      </c>
    </row>
    <row r="13" spans="1:3">
      <c r="A13">
        <v>12</v>
      </c>
      <c r="B13" t="s">
        <v>10</v>
      </c>
      <c r="C13" t="s">
        <v>331</v>
      </c>
    </row>
    <row r="14" spans="1:3">
      <c r="A14">
        <v>13</v>
      </c>
      <c r="B14" t="s">
        <v>11</v>
      </c>
      <c r="C14" t="s">
        <v>332</v>
      </c>
    </row>
    <row r="15" spans="1:3">
      <c r="A15">
        <v>14</v>
      </c>
      <c r="B15" t="s">
        <v>12</v>
      </c>
      <c r="C15" t="s">
        <v>333</v>
      </c>
    </row>
    <row r="16" spans="1:3">
      <c r="A16">
        <v>15</v>
      </c>
      <c r="B16" t="s">
        <v>13</v>
      </c>
      <c r="C16" t="s">
        <v>334</v>
      </c>
    </row>
    <row r="17" spans="1:3">
      <c r="A17">
        <v>16</v>
      </c>
      <c r="B17" t="s">
        <v>14</v>
      </c>
      <c r="C17" t="s">
        <v>335</v>
      </c>
    </row>
    <row r="18" spans="1:3">
      <c r="A18">
        <v>17</v>
      </c>
      <c r="B18" t="s">
        <v>15</v>
      </c>
      <c r="C18" t="s">
        <v>336</v>
      </c>
    </row>
    <row r="19" spans="1:3">
      <c r="A19">
        <v>18</v>
      </c>
      <c r="B19" t="s">
        <v>16</v>
      </c>
      <c r="C19" t="s">
        <v>337</v>
      </c>
    </row>
    <row r="20" spans="1:3">
      <c r="A20">
        <v>19</v>
      </c>
      <c r="B20" t="s">
        <v>17</v>
      </c>
      <c r="C20" t="s">
        <v>338</v>
      </c>
    </row>
    <row r="21" spans="1:3">
      <c r="A21">
        <v>20</v>
      </c>
      <c r="B21" t="s">
        <v>18</v>
      </c>
      <c r="C21" t="s">
        <v>339</v>
      </c>
    </row>
    <row r="22" spans="1:3">
      <c r="A22">
        <v>21</v>
      </c>
      <c r="B22" t="s">
        <v>19</v>
      </c>
      <c r="C22" t="s">
        <v>340</v>
      </c>
    </row>
    <row r="23" spans="1:3">
      <c r="A23">
        <v>22</v>
      </c>
      <c r="B23" t="s">
        <v>20</v>
      </c>
      <c r="C23" t="s">
        <v>341</v>
      </c>
    </row>
    <row r="24" spans="1:3">
      <c r="A24">
        <v>23</v>
      </c>
      <c r="B24" t="s">
        <v>21</v>
      </c>
      <c r="C24" t="s">
        <v>342</v>
      </c>
    </row>
    <row r="25" spans="1:3">
      <c r="A25">
        <v>24</v>
      </c>
      <c r="B25" t="s">
        <v>22</v>
      </c>
      <c r="C25" t="s">
        <v>343</v>
      </c>
    </row>
    <row r="26" spans="1:3">
      <c r="A26">
        <v>25</v>
      </c>
      <c r="B26" t="s">
        <v>23</v>
      </c>
      <c r="C26" t="s">
        <v>344</v>
      </c>
    </row>
    <row r="27" spans="1:3">
      <c r="A27">
        <v>26</v>
      </c>
      <c r="B27" t="s">
        <v>24</v>
      </c>
      <c r="C27" t="s">
        <v>345</v>
      </c>
    </row>
    <row r="28" spans="1:3">
      <c r="A28">
        <v>27</v>
      </c>
      <c r="B28" t="s">
        <v>25</v>
      </c>
      <c r="C28" t="s">
        <v>346</v>
      </c>
    </row>
    <row r="29" spans="1:3">
      <c r="A29">
        <v>28</v>
      </c>
      <c r="B29" t="s">
        <v>26</v>
      </c>
      <c r="C29" t="s">
        <v>347</v>
      </c>
    </row>
    <row r="30" spans="1:3">
      <c r="A30">
        <v>29</v>
      </c>
      <c r="B30" t="s">
        <v>27</v>
      </c>
      <c r="C30" t="s">
        <v>348</v>
      </c>
    </row>
    <row r="31" spans="1:3">
      <c r="A31">
        <v>30</v>
      </c>
      <c r="B31" t="s">
        <v>28</v>
      </c>
      <c r="C31" t="s">
        <v>349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>Universidad Complutense de Madrid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Memoria Estadística 2018 Biblioteca Complutense</dc:title>
  <dc:subject>Estadísticas BUCM</dc:subject>
  <dc:creator>Biblioteca Complutense</dc:creator>
  <cp:keywords>Bibliotecas universitarias, memorias estadísticas</cp:keywords>
  <cp:lastModifiedBy>Pablo Alonso</cp:lastModifiedBy>
  <cp:lastPrinted>2021-09-28T13:36:59Z</cp:lastPrinted>
  <dcterms:created xsi:type="dcterms:W3CDTF">2019-09-12T09:58:08Z</dcterms:created>
  <dcterms:modified xsi:type="dcterms:W3CDTF">2021-09-28T13:56:05Z</dcterms:modified>
  <cp:category>estadísticas</cp:category>
</cp:coreProperties>
</file>